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resupuesto\OneDrive - Canal Trece\ESCRITORIO\Convocatorias y ofertas\Operadro logistico\"/>
    </mc:Choice>
  </mc:AlternateContent>
  <xr:revisionPtr revIDLastSave="43" documentId="8_{01EEF563-AEEC-47BC-9D5D-BA0B51C821E2}" xr6:coauthVersionLast="45" xr6:coauthVersionMax="45" xr10:uidLastSave="{E93057E4-323B-4B46-A17F-F00C3CF7AE2D}"/>
  <bookViews>
    <workbookView xWindow="-120" yWindow="-120" windowWidth="24240" windowHeight="13140" xr2:uid="{1A625EE2-A797-49E6-B7D3-024305AE7CE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7" i="1" l="1"/>
  <c r="U38" i="1"/>
  <c r="O38" i="1"/>
  <c r="O37" i="1"/>
  <c r="M38" i="1"/>
  <c r="M37" i="1"/>
  <c r="K38" i="1"/>
  <c r="K37" i="1"/>
  <c r="I38" i="1"/>
  <c r="I37" i="1"/>
  <c r="Q38" i="1" l="1"/>
  <c r="Q37" i="1"/>
  <c r="G29" i="1"/>
  <c r="G38" i="1"/>
  <c r="G37" i="1"/>
  <c r="E38" i="1"/>
  <c r="E37" i="1"/>
  <c r="C38" i="1"/>
  <c r="C37" i="1"/>
  <c r="B49" i="1"/>
  <c r="B48" i="1"/>
  <c r="Q49" i="1" l="1"/>
  <c r="R49" i="1"/>
  <c r="U49" i="1"/>
  <c r="V49" i="1"/>
  <c r="Q50" i="1"/>
  <c r="R50" i="1"/>
  <c r="U50" i="1"/>
  <c r="V50" i="1"/>
  <c r="Q51" i="1"/>
  <c r="R51" i="1"/>
  <c r="U51" i="1"/>
  <c r="V51" i="1"/>
  <c r="Q52" i="1"/>
  <c r="R52" i="1"/>
  <c r="U52" i="1"/>
  <c r="V52" i="1"/>
  <c r="U32" i="1" l="1"/>
  <c r="U30" i="1"/>
  <c r="U29" i="1"/>
  <c r="U31" i="1"/>
  <c r="Q32" i="1"/>
  <c r="Q30" i="1"/>
  <c r="Q29" i="1"/>
  <c r="Q31" i="1"/>
  <c r="C29" i="1"/>
  <c r="O32" i="1" l="1"/>
  <c r="O31" i="1"/>
  <c r="O30" i="1"/>
  <c r="O29" i="1"/>
  <c r="M32" i="1" l="1"/>
  <c r="M31" i="1"/>
  <c r="M30" i="1"/>
  <c r="M29" i="1"/>
  <c r="K32" i="1"/>
  <c r="K31" i="1"/>
  <c r="K30" i="1"/>
  <c r="K29" i="1"/>
  <c r="I32" i="1" l="1"/>
  <c r="I31" i="1"/>
  <c r="I30" i="1"/>
  <c r="I29" i="1"/>
  <c r="G32" i="1"/>
  <c r="G31" i="1"/>
  <c r="G30" i="1"/>
  <c r="E29" i="1"/>
  <c r="E32" i="1"/>
  <c r="E31" i="1"/>
  <c r="E30" i="1"/>
  <c r="C32" i="1" l="1"/>
  <c r="C31" i="1"/>
  <c r="C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 Sanchez</author>
    <author>tc={90C59619-98D7-45E8-87E7-E0CFAA2ED12D}</author>
    <author>tc={7004D9A0-2B06-4AF1-95C3-CC0C975A2DF8}</author>
    <author>tc={D476913C-595A-4FAB-B490-785F7A92C035}</author>
    <author>tc={0D044E06-F691-4A19-A579-8A548D93DFC8}</author>
    <author>tc={38D2033E-7737-41E8-AAAD-E466CA174954}</author>
  </authors>
  <commentList>
    <comment ref="A29" authorId="0" shapeId="0" xr:uid="{946B6094-9639-4659-A12C-F8594BB04C89}">
      <text>
        <r>
          <rPr>
            <b/>
            <sz val="9"/>
            <color indexed="81"/>
            <rFont val="Tahoma"/>
            <family val="2"/>
          </rPr>
          <t>FORMAULA: Activo corriente - Pasivo corriente</t>
        </r>
        <r>
          <rPr>
            <sz val="9"/>
            <color indexed="81"/>
            <rFont val="Tahoma"/>
            <family val="2"/>
          </rPr>
          <t xml:space="preserve">
</t>
        </r>
      </text>
    </comment>
    <comment ref="A30" authorId="0" shapeId="0" xr:uid="{74C57716-7D0C-4219-94C3-44CC33E6B7FC}">
      <text>
        <r>
          <rPr>
            <b/>
            <sz val="9"/>
            <color indexed="81"/>
            <rFont val="Tahoma"/>
            <family val="2"/>
          </rPr>
          <t>FORMULA: Activo corriente/pasivo corriente</t>
        </r>
        <r>
          <rPr>
            <sz val="9"/>
            <color indexed="81"/>
            <rFont val="Tahoma"/>
            <family val="2"/>
          </rPr>
          <t xml:space="preserve">
</t>
        </r>
      </text>
    </comment>
    <comment ref="A31" authorId="0" shapeId="0" xr:uid="{79D2560F-01D7-41D9-87E4-9253E7D6919A}">
      <text>
        <r>
          <rPr>
            <b/>
            <sz val="9"/>
            <color indexed="81"/>
            <rFont val="Tahoma"/>
            <family val="2"/>
          </rPr>
          <t>FORMULA: (Pasivo Total / Activo Total)   X 100</t>
        </r>
        <r>
          <rPr>
            <sz val="9"/>
            <color indexed="81"/>
            <rFont val="Tahoma"/>
            <family val="2"/>
          </rPr>
          <t xml:space="preserve">
</t>
        </r>
      </text>
    </comment>
    <comment ref="A32" authorId="0" shapeId="0" xr:uid="{7F5940AC-135C-491F-AD7C-7C0D6F1B8AC8}">
      <text>
        <r>
          <rPr>
            <b/>
            <sz val="9"/>
            <color indexed="81"/>
            <rFont val="Tahoma"/>
            <family val="2"/>
          </rPr>
          <t>FORMULA: Presupuesto oficial  X 20% Mínimo</t>
        </r>
        <r>
          <rPr>
            <sz val="9"/>
            <color indexed="81"/>
            <rFont val="Tahoma"/>
            <family val="2"/>
          </rPr>
          <t xml:space="preserve">
</t>
        </r>
      </text>
    </comment>
    <comment ref="A37" authorId="1" shapeId="0" xr:uid="{90C59619-98D7-45E8-87E7-E0CFAA2ED12D}">
      <text>
        <t>[Comentario encadenado]
Su versión de Excel le permite leer este comentario encadenado; sin embargo, las ediciones que se apliquen se quitarán si el archivo se abre en una versión más reciente de Excel. Más información: https://go.microsoft.com/fwlink/?linkid=870924
Comentario:
    utilidad operacional/patrimonio*100</t>
      </text>
    </comment>
    <comment ref="A38" authorId="2" shapeId="0" xr:uid="{7004D9A0-2B06-4AF1-95C3-CC0C975A2DF8}">
      <text>
        <t>[Comentario encadenado]
Su versión de Excel le permite leer este comentario encadenado; sin embargo, las ediciones que se apliquen se quitarán si el archivo se abre en una versión más reciente de Excel. Más información: https://go.microsoft.com/fwlink/?linkid=870924
Comentario:
    utilidad operacional/activo total*100</t>
      </text>
    </comment>
    <comment ref="R43" authorId="3" shapeId="0" xr:uid="{D476913C-595A-4FAB-B490-785F7A92C035}">
      <text>
        <t>[Comentario encadenado]
Su versión de Excel le permite leer este comentario encadenado; sin embargo, las ediciones que se apliquen se quitarán si el archivo se abre en una versión más reciente de Excel. Más información: https://go.microsoft.com/fwlink/?linkid=870924
Comentario:
    EEFF FIRMADOS POR RL SUPLENTE</t>
      </text>
    </comment>
    <comment ref="B45" authorId="4" shapeId="0" xr:uid="{0D044E06-F691-4A19-A579-8A548D93DFC8}">
      <text>
        <t>[Comentario encadenado]
Su versión de Excel le permite leer este comentario encadenado; sin embargo, las ediciones que se apliquen se quitarán si el archivo se abre en una versión más reciente de Excel. Más información: https://go.microsoft.com/fwlink/?linkid=870924
Comentario:
    MARIA CLAUDIA FIRMA EEFF</t>
      </text>
    </comment>
    <comment ref="P45" authorId="5" shapeId="0" xr:uid="{38D2033E-7737-41E8-AAAD-E466CA174954}">
      <text>
        <t>[Comentario encadenado]
Su versión de Excel le permite leer este comentario encadenado; sin embargo, las ediciones que se apliquen se quitarán si el archivo se abre en una versión más reciente de Excel. Más información: https://go.microsoft.com/fwlink/?linkid=870924
Comentario:
    CERFIFICADO DE JCC EXPEDIDO EL 27 DE FEB</t>
      </text>
    </comment>
  </commentList>
</comments>
</file>

<file path=xl/sharedStrings.xml><?xml version="1.0" encoding="utf-8"?>
<sst xmlns="http://schemas.openxmlformats.org/spreadsheetml/2006/main" count="220" uniqueCount="118">
  <si>
    <t>DOCUMENTOS FINANCIEROS</t>
  </si>
  <si>
    <t xml:space="preserve">FOLIO </t>
  </si>
  <si>
    <t xml:space="preserve">CALIFICACION </t>
  </si>
  <si>
    <t>Dictamen de la revisoría fiscal (cuando aplique).</t>
  </si>
  <si>
    <t>RESULTADO VERIFICACIÓN</t>
  </si>
  <si>
    <t>INDICES DE VERIFICACION FINANCIERA</t>
  </si>
  <si>
    <t>PRESUPUESTO OFICIAL PARA EL PROCESO</t>
  </si>
  <si>
    <t>ENDEUDAMIENTO: Menor o igual al 60%</t>
  </si>
  <si>
    <t>VERIFICACIÓN DE REQUISITOS HABILITANTES FINANCIEROS</t>
  </si>
  <si>
    <t>REPRESENTANTE LEGAL</t>
  </si>
  <si>
    <t>CONTADOR</t>
  </si>
  <si>
    <t>REVISOR FISCAL</t>
  </si>
  <si>
    <t>ACTIVO TOTAL</t>
  </si>
  <si>
    <t>ACTIVO CORRIENTE</t>
  </si>
  <si>
    <t>PASIVO TOTAL</t>
  </si>
  <si>
    <t>PASIVO CORRIENTE</t>
  </si>
  <si>
    <t>PATRIMONIO</t>
  </si>
  <si>
    <t>PROCESO CONCURSO PUBLICO No. 002 de 2020</t>
  </si>
  <si>
    <t xml:space="preserve">OBJETO:PRESTAR LOS SERVICIOS DE OPERACIÓN TECNICA Y LOGISTICA DE EVENTOS, PARA EL DESARROLLO DE LOS CONTRATOS Y/O CONVENIOS INTERADMINISTRATIVOS Y DEMAS NECESIDADES DE TEVEANIDNA LTDA. TODO DE CONFORMIDAD CON LA NATURALEZA DEL SERVICIO Y LA COTIZACION PRESENTADA POR EL CONTRATISTA, LA CUAL HACE PARTE DEL PRESENTE CONTRATO
</t>
  </si>
  <si>
    <t>Estados financieros a 2019 o 2018 especificando el activo corriente, activo fijo, pasivo corriente y pasivo a largo plazo (Estado de Situación Financiera, Estado de Resultados Integral, Flujo de Caja y Estado de Cambios en el Patrimonio) firmados por la oferente persona natural o por el Representante Legal de la persona jurídica, el contador, y revisor fiscal de la empresa (cuando aplique).</t>
  </si>
  <si>
    <t>Certificación de los Estados Financieros según artículo 37 de la Ley 222 de 1995, firmados por la persona natural o el representante legal de la persona jurídica y el contador que haya preparado los estados financieros.</t>
  </si>
  <si>
    <t>Indicadores financieros, según FORMATO INDICADORES FINANCIEROS</t>
  </si>
  <si>
    <t>Certificados de vigencia de inscripción y antecedentes disciplinarios del Contador, y del Revisor Fiscal (cuando aplique), expedidos por la Junta Central de Contadores, con fecha no mayor a noventa (90) días calendario, anteriores a la fecha del cierre del presente proceso de contratación y fotocopia de la tarjeta profesional.</t>
  </si>
  <si>
    <t>Revelaciones a los Estados Financieros</t>
  </si>
  <si>
    <t>Declaración de renta del año gravable 2018.</t>
  </si>
  <si>
    <t>El oferente indicará su identificación tributaria e información sobre el régimen de impuestos al que pertenece, para lo cual aportará con la oferta copia del Registro Único Tributario (RUT);</t>
  </si>
  <si>
    <t xml:space="preserve">CAPITAL TRABAJO: Igual o superior del 40%  del presupuesto oficial del proyecto a presentarse. </t>
  </si>
  <si>
    <t>INDICE DE LIQUIDEZ: Igual o superior a 1.4</t>
  </si>
  <si>
    <t>PATRIMONIO TOTAL: Presupuesto oficial de 50% del proyecto a presentarse</t>
  </si>
  <si>
    <t>CAPACIDAD ORGANIZACIONAL</t>
  </si>
  <si>
    <t>RENTABILIDAD SOBRE EL ACTIVO: mayor o igual al 3%</t>
  </si>
  <si>
    <t>RANTABILIDAD SOBRE EL PATRIMONIO: mayor o igual al 5%</t>
  </si>
  <si>
    <t>UTILIDAD OPERACIONAL</t>
  </si>
  <si>
    <t>JONATHAN TARQUINO</t>
  </si>
  <si>
    <t>PEDRO QUINTERO- TP 219295</t>
  </si>
  <si>
    <t>MARIA OLGA GARCIA -PRINC. / MA. CLAUDIA GARZON-SUPLE TP 83892</t>
  </si>
  <si>
    <t>CUMPLE</t>
  </si>
  <si>
    <t>4-7</t>
  </si>
  <si>
    <t>8-22</t>
  </si>
  <si>
    <t>23-25</t>
  </si>
  <si>
    <t>26</t>
  </si>
  <si>
    <t>28</t>
  </si>
  <si>
    <t>30-33</t>
  </si>
  <si>
    <t>35</t>
  </si>
  <si>
    <t>37</t>
  </si>
  <si>
    <t>40% PRESUPUESTO- Capital de Trabajo</t>
  </si>
  <si>
    <t>50% PRESUPUESTO- patrimonio</t>
  </si>
  <si>
    <t>VALOR OFERTA</t>
  </si>
  <si>
    <t>EVENTOS Y PROTOCOLO EMPRESARIAL</t>
  </si>
  <si>
    <t>ZAQUILLE MARIA NADER</t>
  </si>
  <si>
    <t>DORIS ANDREA RUSSI-TP 127-409</t>
  </si>
  <si>
    <t>EDNA MARGARITA NUÑEZ- TP 257619</t>
  </si>
  <si>
    <t>3-6</t>
  </si>
  <si>
    <t>8-9</t>
  </si>
  <si>
    <t>11-12</t>
  </si>
  <si>
    <t>14-20</t>
  </si>
  <si>
    <t>22</t>
  </si>
  <si>
    <t>24-25/28-29</t>
  </si>
  <si>
    <t>32</t>
  </si>
  <si>
    <t>4</t>
  </si>
  <si>
    <t>DREAMS EVENT PLANNING SERVICES SAS</t>
  </si>
  <si>
    <t>MARISOL ROJAS TP 163719</t>
  </si>
  <si>
    <t>ANDERSON DIAZ MUÑOZ- TP 140498</t>
  </si>
  <si>
    <t>186-189</t>
  </si>
  <si>
    <t>191-214</t>
  </si>
  <si>
    <t>215-218</t>
  </si>
  <si>
    <t>219</t>
  </si>
  <si>
    <t>221-225</t>
  </si>
  <si>
    <t>226</t>
  </si>
  <si>
    <t>NO ANEXA</t>
  </si>
  <si>
    <t>NO CUMPLE</t>
  </si>
  <si>
    <t>CONSORCIO DUSSAN 911</t>
  </si>
  <si>
    <t>JAIME DUSSAN GOMEZ</t>
  </si>
  <si>
    <t>MARTHA MELIDA OVALLE -TP 187569</t>
  </si>
  <si>
    <t>NOEL ANDRES LOPEZ - TP 188047</t>
  </si>
  <si>
    <t>BILY GIOVANNI YATE -TP 146528</t>
  </si>
  <si>
    <t>LUZ DARY VELASQUEZ -TP 92752</t>
  </si>
  <si>
    <t>EDGAR MIGUEL CARDONA PRINC. RAFAEL RICARDO MORALES SUPLE</t>
  </si>
  <si>
    <t xml:space="preserve"> CUMPLE</t>
  </si>
  <si>
    <t>PRODUCCION DE EVENTOS 911  25%</t>
  </si>
  <si>
    <t>ILUMINACION JAIME DUSSAN SAS - 75%</t>
  </si>
  <si>
    <t>DHRI GRUPO BTL SAS</t>
  </si>
  <si>
    <t>OSCAR ALEXANDER GARZON</t>
  </si>
  <si>
    <t>Ninguno de los integrantes del consorcio aportan la certificacion a los estados financieros de acuerdo con el art. 37 d la ley 222 de 1995</t>
  </si>
  <si>
    <t>La empresa Iluminacion Jaime Dussan No presenta dictamen de la revisoria fiscal</t>
  </si>
  <si>
    <t>Ninguno de los integrantes del consorcio aportan la declaracion de renta 2018</t>
  </si>
  <si>
    <t>Ninguno de los integrantes del consorcio aportan el RUT</t>
  </si>
  <si>
    <t>OPEN GROUP BTL SAS</t>
  </si>
  <si>
    <t>OSCAR ALBERTO RINCON</t>
  </si>
  <si>
    <t>YOLANDA CUBIDES LOPEZ TP 12167-T</t>
  </si>
  <si>
    <t>ALBERT FERLEY MORENO TP 100575</t>
  </si>
  <si>
    <t>YURY ADRIANA ARGOTTY</t>
  </si>
  <si>
    <t>JOSE ALEJANDRO GALINDO TP 6574</t>
  </si>
  <si>
    <t>JESUS HERNAN CONDE - TP 71588</t>
  </si>
  <si>
    <t>No anexan certificado de vigencia de inscripcion y antecedentes del contador Jose Alejandro Galindo</t>
  </si>
  <si>
    <t>UNLOFT PRODUCCION DE MARCA SAS</t>
  </si>
  <si>
    <t>DU BRAND SAS</t>
  </si>
  <si>
    <t>PEDRO JAVIER SARMIENTO</t>
  </si>
  <si>
    <t>JAIME MORALES SANCHEZ TP 19731-T</t>
  </si>
  <si>
    <t>MARIA ANGELICA OTALORA</t>
  </si>
  <si>
    <t>DOING PRODUCCION BTL SAS</t>
  </si>
  <si>
    <t>FABIO AUGUSTO SIERRA SIERRA</t>
  </si>
  <si>
    <t>OMAR ALFREDO FERNANDEZ</t>
  </si>
  <si>
    <t>No anexan certificado de vigencia de inscripcion y antecedentes del contador Jaime Torres</t>
  </si>
  <si>
    <t>UNION TEMPORRAL TV C&amp;F</t>
  </si>
  <si>
    <t>GIOVANNI HERNANDEZ VILLALBA</t>
  </si>
  <si>
    <t>LUIS ENRIQUE BARBOSA</t>
  </si>
  <si>
    <t>FABIO ANDRES RUIZ</t>
  </si>
  <si>
    <t>NO TIENEN</t>
  </si>
  <si>
    <t>CONSORCIO NACIONAL DE MEDIOS 10%</t>
  </si>
  <si>
    <t>FRESA PRODUCCIONES Y COMUNICACIONES SAS 90%</t>
  </si>
  <si>
    <t>HECTOR WILIAM GONZALEZ</t>
  </si>
  <si>
    <t>JENIFFER NEIRA BERMUDEZ</t>
  </si>
  <si>
    <t>Los estados financieros no incluyen la expresión "ver opinión adjunta" u otra similar en los estados financieros dictaminados por el revisor fiscal, de acuerdo con el Art. 38 de la Ley 222 de 1995.</t>
  </si>
  <si>
    <t>Los estados financieros que entrego el proponente corresponden a los periodos 2018 y 2017, sin embargo el dictamen anexado corresponde a los periodos 2019 y 2018, se solicita subsanar entregando el dictamen de los estados financieros 2018 o los estados financieros 2019 para ser evaluados</t>
  </si>
  <si>
    <t>·         En los EEFF se relaciona hasta la nota 4.19, sin embargo en el anexo de revelaciones únicamente se anexan hasta la Nota 4.18, se solicita anexen la información faltante en las revelaciones.</t>
  </si>
  <si>
    <t>Los estados financieros no incluyen la expresión "ver opinión adjunta" u otra similar en los estados financieros dictaminados por el revisor fiscal, de acuerdo con el Art. 38 de la Ley 222 de 1995. No anexan Estado de cambios en el patrimonio ni estado de flujos de efectivo</t>
  </si>
  <si>
    <t>NO ANEXAN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</si>
</sst>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 #,##0.00_);_(&quot;$&quot;\ * \(#,##0.00\);_(&quot;$&quot;\ * &quot;-&quot;??_);_(@_)"/>
    <numFmt numFmtId="43" formatCode="_(* #,##0.00_);_(* \(#,##0.00\);_(* &quot;-&quot;??_);_(@_)"/>
    <numFmt numFmtId="164" formatCode="_(* #,##0_);_(* \(#,##0\);_(* &quot;-&quot;??_);_(@_)"/>
    <numFmt numFmtId="165" formatCode="_-* #,##0.00_-;\-* #,##0.00_-;_-* &quot;-&quot;_-;_-@_-"/>
    <numFmt numFmtId="166" formatCode="_(* #,##0.0_);_(* \(#,##0.0\);_(* &quot;-&quot;??_);_(@_)"/>
    <numFmt numFmtId="167" formatCode="_-* #,##0_-;\-* #,##0_-;_-* &quot;-&quot;_-;_-@_-"/>
    <numFmt numFmtId="168" formatCode="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2"/>
      <color theme="1"/>
      <name val="Arial"/>
      <family val="2"/>
    </font>
    <font>
      <sz val="12"/>
      <color theme="1"/>
      <name val="Calibri"/>
      <family val="2"/>
      <scheme val="minor"/>
    </font>
    <font>
      <b/>
      <sz val="14"/>
      <color theme="1"/>
      <name val="Calibri"/>
      <family val="2"/>
      <scheme val="minor"/>
    </font>
    <font>
      <b/>
      <sz val="11"/>
      <name val="Calibri"/>
      <family val="2"/>
      <scheme val="minor"/>
    </font>
    <font>
      <sz val="10"/>
      <name val="Calibri"/>
      <family val="2"/>
      <scheme val="minor"/>
    </font>
    <font>
      <sz val="9"/>
      <name val="Calibri"/>
      <family val="2"/>
      <scheme val="minor"/>
    </font>
    <font>
      <sz val="11"/>
      <name val="Calibri"/>
      <family val="2"/>
      <scheme val="minor"/>
    </font>
    <font>
      <b/>
      <sz val="9"/>
      <color indexed="81"/>
      <name val="Tahoma"/>
      <family val="2"/>
    </font>
    <font>
      <sz val="9"/>
      <color indexed="81"/>
      <name val="Tahoma"/>
      <family val="2"/>
    </font>
    <font>
      <b/>
      <sz val="9"/>
      <name val="Calibri"/>
      <family val="2"/>
      <scheme val="minor"/>
    </font>
    <font>
      <b/>
      <sz val="14"/>
      <name val="Calibri"/>
      <family val="2"/>
      <scheme val="minor"/>
    </font>
    <font>
      <b/>
      <sz val="16"/>
      <color theme="1"/>
      <name val="Arial"/>
      <family val="2"/>
    </font>
    <font>
      <b/>
      <sz val="10"/>
      <name val="Calibri"/>
      <family val="2"/>
      <scheme val="minor"/>
    </font>
    <font>
      <b/>
      <sz val="11"/>
      <color rgb="FFFF0000"/>
      <name val="Calibri"/>
      <family val="2"/>
      <scheme val="minor"/>
    </font>
    <font>
      <b/>
      <sz val="11"/>
      <color rgb="FF00B050"/>
      <name val="Calibri"/>
      <family val="2"/>
      <scheme val="minor"/>
    </font>
    <font>
      <b/>
      <sz val="11"/>
      <color theme="1"/>
      <name val="Arial"/>
      <family val="2"/>
    </font>
    <font>
      <b/>
      <sz val="14"/>
      <color rgb="FFFF0000"/>
      <name val="Calibri"/>
      <family val="2"/>
      <scheme val="minor"/>
    </font>
    <font>
      <sz val="9"/>
      <color rgb="FFFF0000"/>
      <name val="Calibri"/>
      <family val="2"/>
      <scheme val="minor"/>
    </font>
    <font>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79998168889431442"/>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2">
    <xf numFmtId="0" fontId="0" fillId="0" borderId="0" xfId="0"/>
    <xf numFmtId="0" fontId="5" fillId="2" borderId="0" xfId="0" applyFont="1" applyFill="1"/>
    <xf numFmtId="0" fontId="6" fillId="2" borderId="0" xfId="0" applyFont="1" applyFill="1"/>
    <xf numFmtId="49" fontId="10" fillId="3" borderId="14"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xf>
    <xf numFmtId="164" fontId="11" fillId="3" borderId="12" xfId="1" applyNumberFormat="1" applyFont="1" applyFill="1" applyBorder="1" applyAlignment="1">
      <alignment vertical="center"/>
    </xf>
    <xf numFmtId="165" fontId="11" fillId="3" borderId="12" xfId="2" applyNumberFormat="1" applyFont="1" applyFill="1" applyBorder="1" applyAlignment="1">
      <alignment vertical="center"/>
    </xf>
    <xf numFmtId="41" fontId="11" fillId="3" borderId="12" xfId="2" applyFont="1" applyFill="1" applyBorder="1" applyAlignment="1">
      <alignment vertical="center"/>
    </xf>
    <xf numFmtId="166" fontId="11" fillId="3" borderId="12" xfId="1" applyNumberFormat="1" applyFont="1" applyFill="1" applyBorder="1" applyAlignment="1">
      <alignment vertical="center"/>
    </xf>
    <xf numFmtId="43" fontId="11" fillId="3" borderId="12" xfId="1" applyFont="1" applyFill="1" applyBorder="1" applyAlignment="1">
      <alignment vertical="center"/>
    </xf>
    <xf numFmtId="10" fontId="11" fillId="3" borderId="12" xfId="4" applyNumberFormat="1" applyFont="1" applyFill="1" applyBorder="1" applyAlignment="1">
      <alignment vertical="center"/>
    </xf>
    <xf numFmtId="0" fontId="0" fillId="0" borderId="0" xfId="0" applyAlignment="1">
      <alignment wrapText="1"/>
    </xf>
    <xf numFmtId="43" fontId="1" fillId="0" borderId="0" xfId="1"/>
    <xf numFmtId="0" fontId="2" fillId="0" borderId="0" xfId="0" applyFont="1"/>
    <xf numFmtId="164" fontId="0" fillId="0" borderId="0" xfId="0" applyNumberFormat="1"/>
    <xf numFmtId="49" fontId="0" fillId="0" borderId="0" xfId="0" applyNumberFormat="1"/>
    <xf numFmtId="1" fontId="0" fillId="0" borderId="0" xfId="1" applyNumberFormat="1" applyFont="1"/>
    <xf numFmtId="1" fontId="0" fillId="0" borderId="0" xfId="0" applyNumberFormat="1"/>
    <xf numFmtId="164" fontId="7" fillId="2" borderId="22" xfId="1" applyNumberFormat="1" applyFont="1" applyFill="1" applyBorder="1" applyAlignment="1">
      <alignment wrapText="1"/>
    </xf>
    <xf numFmtId="164" fontId="3" fillId="0" borderId="0" xfId="1" applyNumberFormat="1" applyFont="1" applyAlignment="1">
      <alignment horizontal="center" vertical="center"/>
    </xf>
    <xf numFmtId="0" fontId="7" fillId="0" borderId="4" xfId="0" applyFont="1" applyBorder="1" applyAlignment="1">
      <alignment horizontal="center" wrapText="1"/>
    </xf>
    <xf numFmtId="0" fontId="7" fillId="0" borderId="4" xfId="0" applyFont="1" applyBorder="1" applyAlignment="1">
      <alignment horizontal="right" wrapText="1"/>
    </xf>
    <xf numFmtId="164" fontId="3" fillId="0" borderId="2" xfId="1" applyNumberFormat="1" applyFont="1" applyBorder="1" applyAlignment="1">
      <alignment horizontal="center" vertical="center"/>
    </xf>
    <xf numFmtId="0" fontId="7" fillId="7" borderId="33" xfId="0" applyFont="1" applyFill="1" applyBorder="1" applyAlignment="1">
      <alignment horizontal="right" wrapText="1"/>
    </xf>
    <xf numFmtId="0" fontId="7" fillId="7" borderId="34" xfId="0" applyFont="1" applyFill="1" applyBorder="1" applyAlignment="1">
      <alignment horizontal="right" wrapText="1"/>
    </xf>
    <xf numFmtId="0" fontId="7" fillId="7" borderId="35" xfId="0" applyFont="1" applyFill="1" applyBorder="1" applyAlignment="1">
      <alignment horizontal="right" wrapText="1"/>
    </xf>
    <xf numFmtId="0" fontId="3" fillId="8" borderId="33" xfId="0" applyFont="1" applyFill="1" applyBorder="1" applyAlignment="1">
      <alignment horizontal="right" wrapText="1"/>
    </xf>
    <xf numFmtId="0" fontId="3" fillId="8" borderId="34" xfId="0" applyFont="1" applyFill="1" applyBorder="1" applyAlignment="1">
      <alignment horizontal="right" wrapText="1"/>
    </xf>
    <xf numFmtId="0" fontId="3" fillId="8" borderId="35" xfId="0" applyFont="1" applyFill="1" applyBorder="1" applyAlignment="1">
      <alignment horizontal="right" wrapText="1"/>
    </xf>
    <xf numFmtId="164" fontId="0" fillId="4" borderId="10" xfId="1" applyNumberFormat="1" applyFont="1" applyFill="1" applyBorder="1" applyAlignment="1">
      <alignment wrapText="1"/>
    </xf>
    <xf numFmtId="43" fontId="0" fillId="4" borderId="10" xfId="1" applyFont="1" applyFill="1" applyBorder="1" applyAlignment="1">
      <alignment wrapText="1"/>
    </xf>
    <xf numFmtId="10" fontId="0" fillId="4" borderId="10" xfId="4" applyNumberFormat="1" applyFont="1" applyFill="1" applyBorder="1" applyAlignment="1">
      <alignment wrapText="1"/>
    </xf>
    <xf numFmtId="164" fontId="0" fillId="4" borderId="9" xfId="1" applyNumberFormat="1" applyFont="1" applyFill="1" applyBorder="1" applyAlignment="1">
      <alignment wrapText="1"/>
    </xf>
    <xf numFmtId="164" fontId="11" fillId="3" borderId="14" xfId="1" applyNumberFormat="1" applyFont="1" applyFill="1" applyBorder="1" applyAlignment="1">
      <alignment vertical="center"/>
    </xf>
    <xf numFmtId="164" fontId="11" fillId="3" borderId="28" xfId="1" applyNumberFormat="1" applyFont="1" applyFill="1" applyBorder="1" applyAlignment="1">
      <alignment vertical="center"/>
    </xf>
    <xf numFmtId="164" fontId="11" fillId="3" borderId="29" xfId="1" applyNumberFormat="1" applyFont="1" applyFill="1" applyBorder="1" applyAlignment="1">
      <alignment vertical="center"/>
    </xf>
    <xf numFmtId="41" fontId="11" fillId="3" borderId="29" xfId="2" applyFont="1" applyFill="1" applyBorder="1" applyAlignment="1">
      <alignment vertical="center"/>
    </xf>
    <xf numFmtId="164" fontId="7" fillId="4" borderId="16" xfId="1" applyNumberFormat="1" applyFont="1" applyFill="1" applyBorder="1" applyAlignment="1">
      <alignment horizontal="center" vertical="center" wrapText="1"/>
    </xf>
    <xf numFmtId="168" fontId="11" fillId="3" borderId="12" xfId="4" applyNumberFormat="1" applyFont="1" applyFill="1" applyBorder="1" applyAlignment="1">
      <alignment vertical="center"/>
    </xf>
    <xf numFmtId="0" fontId="11" fillId="3" borderId="12" xfId="0" applyFont="1" applyFill="1" applyBorder="1" applyAlignment="1">
      <alignment horizontal="center" vertical="center"/>
    </xf>
    <xf numFmtId="0" fontId="7" fillId="4" borderId="23" xfId="0" applyFont="1" applyFill="1" applyBorder="1" applyAlignment="1">
      <alignment horizontal="center" wrapText="1"/>
    </xf>
    <xf numFmtId="49" fontId="10" fillId="3" borderId="41" xfId="0" applyNumberFormat="1" applyFont="1" applyFill="1" applyBorder="1" applyAlignment="1">
      <alignment horizontal="center" vertical="center"/>
    </xf>
    <xf numFmtId="0" fontId="3" fillId="0" borderId="0" xfId="0" applyFont="1" applyAlignment="1">
      <alignment horizontal="center"/>
    </xf>
    <xf numFmtId="49" fontId="10" fillId="3" borderId="12" xfId="0" applyNumberFormat="1" applyFont="1" applyFill="1" applyBorder="1" applyAlignment="1">
      <alignment horizontal="center" vertical="center" wrapText="1"/>
    </xf>
    <xf numFmtId="43" fontId="11" fillId="3" borderId="11" xfId="1" applyFont="1" applyFill="1" applyBorder="1" applyAlignment="1">
      <alignment vertical="center"/>
    </xf>
    <xf numFmtId="10" fontId="11" fillId="3" borderId="11" xfId="4" applyNumberFormat="1" applyFont="1" applyFill="1" applyBorder="1" applyAlignment="1">
      <alignment vertical="center"/>
    </xf>
    <xf numFmtId="164" fontId="11" fillId="3" borderId="37" xfId="1" applyNumberFormat="1" applyFont="1" applyFill="1" applyBorder="1" applyAlignment="1">
      <alignment vertical="center"/>
    </xf>
    <xf numFmtId="164" fontId="11" fillId="0" borderId="25" xfId="1" applyNumberFormat="1" applyFont="1" applyBorder="1" applyAlignment="1">
      <alignment vertical="center"/>
    </xf>
    <xf numFmtId="164" fontId="11" fillId="0" borderId="26" xfId="1" applyNumberFormat="1" applyFont="1" applyBorder="1" applyAlignment="1">
      <alignment vertical="center"/>
    </xf>
    <xf numFmtId="164" fontId="11" fillId="0" borderId="14" xfId="1" applyNumberFormat="1" applyFont="1" applyBorder="1" applyAlignment="1">
      <alignment vertical="center"/>
    </xf>
    <xf numFmtId="43" fontId="11" fillId="0" borderId="12" xfId="1" applyFont="1" applyBorder="1" applyAlignment="1">
      <alignment vertical="center"/>
    </xf>
    <xf numFmtId="168" fontId="11" fillId="0" borderId="12" xfId="4" applyNumberFormat="1" applyFont="1" applyBorder="1" applyAlignment="1">
      <alignment vertical="center"/>
    </xf>
    <xf numFmtId="164" fontId="11" fillId="0" borderId="28" xfId="1" applyNumberFormat="1" applyFont="1" applyBorder="1" applyAlignment="1">
      <alignment vertical="center"/>
    </xf>
    <xf numFmtId="164" fontId="11" fillId="0" borderId="29" xfId="1" applyNumberFormat="1" applyFont="1" applyBorder="1" applyAlignment="1">
      <alignment vertical="center"/>
    </xf>
    <xf numFmtId="49" fontId="9" fillId="3" borderId="12" xfId="0" applyNumberFormat="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3" fillId="0" borderId="5" xfId="0" applyFont="1" applyBorder="1" applyAlignment="1">
      <alignment horizontal="center"/>
    </xf>
    <xf numFmtId="164" fontId="11" fillId="0" borderId="27" xfId="1" applyNumberFormat="1" applyFont="1" applyBorder="1" applyAlignment="1">
      <alignment vertical="center"/>
    </xf>
    <xf numFmtId="164" fontId="11" fillId="0" borderId="13" xfId="1" applyNumberFormat="1" applyFont="1" applyBorder="1" applyAlignment="1">
      <alignment vertical="center"/>
    </xf>
    <xf numFmtId="164" fontId="11" fillId="0" borderId="30" xfId="1" applyNumberFormat="1" applyFont="1" applyBorder="1" applyAlignment="1">
      <alignment vertical="center"/>
    </xf>
    <xf numFmtId="164" fontId="11" fillId="0" borderId="31" xfId="1" applyNumberFormat="1" applyFont="1" applyBorder="1" applyAlignment="1">
      <alignment vertical="center"/>
    </xf>
    <xf numFmtId="164" fontId="11" fillId="0" borderId="19" xfId="1" applyNumberFormat="1" applyFont="1" applyBorder="1" applyAlignment="1">
      <alignment vertical="center"/>
    </xf>
    <xf numFmtId="164" fontId="11" fillId="0" borderId="32" xfId="1" applyNumberFormat="1" applyFont="1" applyBorder="1" applyAlignment="1">
      <alignment vertical="center"/>
    </xf>
    <xf numFmtId="0" fontId="11" fillId="0" borderId="12" xfId="1" applyNumberFormat="1" applyFont="1" applyBorder="1" applyAlignment="1">
      <alignment vertical="center"/>
    </xf>
    <xf numFmtId="0" fontId="16" fillId="2" borderId="23" xfId="0" applyFont="1" applyFill="1" applyBorder="1" applyAlignment="1">
      <alignment vertical="center" wrapText="1"/>
    </xf>
    <xf numFmtId="0" fontId="16" fillId="2" borderId="24" xfId="0" applyFont="1" applyFill="1" applyBorder="1" applyAlignment="1">
      <alignment vertical="center" wrapText="1"/>
    </xf>
    <xf numFmtId="164" fontId="15" fillId="0" borderId="18" xfId="1" applyNumberFormat="1" applyFont="1" applyBorder="1" applyAlignment="1">
      <alignment horizontal="center" wrapText="1"/>
    </xf>
    <xf numFmtId="164" fontId="15" fillId="0" borderId="18" xfId="1" applyNumberFormat="1" applyFont="1" applyBorder="1" applyAlignment="1">
      <alignment wrapText="1"/>
    </xf>
    <xf numFmtId="0" fontId="0" fillId="0" borderId="48" xfId="0" applyBorder="1" applyAlignment="1">
      <alignment wrapText="1"/>
    </xf>
    <xf numFmtId="0" fontId="0" fillId="0" borderId="48" xfId="0" applyBorder="1"/>
    <xf numFmtId="0" fontId="18" fillId="0" borderId="21" xfId="0" applyFont="1" applyBorder="1" applyAlignment="1">
      <alignment horizontal="right" wrapText="1"/>
    </xf>
    <xf numFmtId="49" fontId="10" fillId="3" borderId="15" xfId="0" applyNumberFormat="1" applyFont="1" applyFill="1" applyBorder="1" applyAlignment="1">
      <alignment horizontal="center" vertical="center"/>
    </xf>
    <xf numFmtId="49" fontId="10" fillId="3" borderId="48" xfId="0" applyNumberFormat="1" applyFont="1" applyFill="1" applyBorder="1" applyAlignment="1">
      <alignment horizontal="center" vertical="center"/>
    </xf>
    <xf numFmtId="49" fontId="9" fillId="3" borderId="48" xfId="0" applyNumberFormat="1" applyFont="1" applyFill="1" applyBorder="1" applyAlignment="1">
      <alignment horizontal="center" vertical="center" wrapText="1"/>
    </xf>
    <xf numFmtId="49" fontId="10" fillId="3" borderId="49" xfId="0" applyNumberFormat="1" applyFont="1" applyFill="1" applyBorder="1" applyAlignment="1">
      <alignment horizontal="center" vertical="center"/>
    </xf>
    <xf numFmtId="49" fontId="9" fillId="3" borderId="41" xfId="0" applyNumberFormat="1" applyFont="1" applyFill="1" applyBorder="1" applyAlignment="1">
      <alignment horizontal="center" vertical="center" wrapText="1"/>
    </xf>
    <xf numFmtId="49" fontId="10" fillId="3" borderId="48" xfId="0" applyNumberFormat="1" applyFont="1" applyFill="1" applyBorder="1" applyAlignment="1">
      <alignment horizontal="center" vertical="center" wrapText="1"/>
    </xf>
    <xf numFmtId="9" fontId="1" fillId="0" borderId="48" xfId="4" applyBorder="1"/>
    <xf numFmtId="49" fontId="22" fillId="3" borderId="12" xfId="0" applyNumberFormat="1" applyFont="1" applyFill="1" applyBorder="1" applyAlignment="1">
      <alignment horizontal="center" vertical="center" wrapText="1"/>
    </xf>
    <xf numFmtId="49" fontId="22" fillId="3" borderId="41" xfId="0" applyNumberFormat="1" applyFont="1" applyFill="1" applyBorder="1" applyAlignment="1">
      <alignment horizontal="center" vertical="center" wrapText="1"/>
    </xf>
    <xf numFmtId="49" fontId="23" fillId="3" borderId="48" xfId="0" applyNumberFormat="1" applyFont="1" applyFill="1" applyBorder="1" applyAlignment="1">
      <alignment horizontal="center" vertical="center" wrapText="1"/>
    </xf>
    <xf numFmtId="49" fontId="23" fillId="3" borderId="12" xfId="0" applyNumberFormat="1" applyFont="1" applyFill="1" applyBorder="1" applyAlignment="1">
      <alignment horizontal="center" vertical="center" wrapText="1"/>
    </xf>
    <xf numFmtId="49" fontId="10" fillId="3" borderId="14" xfId="0" applyNumberFormat="1" applyFont="1" applyFill="1" applyBorder="1" applyAlignment="1">
      <alignment horizontal="center" vertical="center" wrapText="1"/>
    </xf>
    <xf numFmtId="49" fontId="10" fillId="3" borderId="12" xfId="0" applyNumberFormat="1" applyFont="1" applyFill="1" applyBorder="1" applyAlignment="1">
      <alignment vertical="center" wrapText="1"/>
    </xf>
    <xf numFmtId="49" fontId="22" fillId="3" borderId="48" xfId="0" applyNumberFormat="1" applyFont="1" applyFill="1" applyBorder="1" applyAlignment="1">
      <alignment horizontal="center" vertical="center" wrapText="1"/>
    </xf>
    <xf numFmtId="0" fontId="7" fillId="6" borderId="51" xfId="0" applyFont="1" applyFill="1" applyBorder="1" applyAlignment="1">
      <alignment horizontal="center" wrapText="1"/>
    </xf>
    <xf numFmtId="164" fontId="3" fillId="0" borderId="0" xfId="1" applyNumberFormat="1" applyFont="1" applyBorder="1" applyAlignment="1">
      <alignment horizontal="center" vertical="center"/>
    </xf>
    <xf numFmtId="0" fontId="8" fillId="4" borderId="15" xfId="0" applyFont="1" applyFill="1" applyBorder="1" applyAlignment="1">
      <alignment horizontal="center" vertical="center" wrapText="1"/>
    </xf>
    <xf numFmtId="49" fontId="8" fillId="4" borderId="40" xfId="0" applyNumberFormat="1" applyFont="1" applyFill="1" applyBorder="1" applyAlignment="1">
      <alignment horizontal="center" vertical="center" wrapText="1"/>
    </xf>
    <xf numFmtId="0" fontId="8" fillId="4" borderId="57" xfId="0" applyFont="1" applyFill="1" applyBorder="1" applyAlignment="1">
      <alignment horizontal="center" vertical="center" wrapText="1"/>
    </xf>
    <xf numFmtId="49" fontId="8" fillId="4" borderId="0" xfId="0" applyNumberFormat="1"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49" fontId="9" fillId="3" borderId="25" xfId="0" applyNumberFormat="1" applyFont="1" applyFill="1" applyBorder="1" applyAlignment="1">
      <alignment horizontal="center" vertical="center"/>
    </xf>
    <xf numFmtId="49" fontId="17" fillId="3" borderId="26" xfId="0" applyNumberFormat="1" applyFont="1" applyFill="1" applyBorder="1" applyAlignment="1">
      <alignment horizontal="center" vertical="center" wrapText="1"/>
    </xf>
    <xf numFmtId="49" fontId="9" fillId="3" borderId="26" xfId="0" applyNumberFormat="1" applyFont="1" applyFill="1" applyBorder="1" applyAlignment="1">
      <alignment horizontal="center" vertical="center"/>
    </xf>
    <xf numFmtId="49" fontId="22" fillId="3" borderId="26" xfId="0" applyNumberFormat="1" applyFont="1" applyFill="1" applyBorder="1" applyAlignment="1">
      <alignment horizontal="center" vertical="center" wrapText="1"/>
    </xf>
    <xf numFmtId="49" fontId="9" fillId="3" borderId="26" xfId="0" applyNumberFormat="1" applyFont="1" applyFill="1" applyBorder="1" applyAlignment="1">
      <alignment horizontal="center" vertical="center" wrapText="1"/>
    </xf>
    <xf numFmtId="49" fontId="10" fillId="3" borderId="26" xfId="0" applyNumberFormat="1" applyFont="1" applyFill="1" applyBorder="1" applyAlignment="1">
      <alignment horizontal="center"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xf>
    <xf numFmtId="0" fontId="0" fillId="0" borderId="23" xfId="0" applyBorder="1" applyAlignment="1">
      <alignment horizontal="left" vertical="center" wrapText="1"/>
    </xf>
    <xf numFmtId="0" fontId="0" fillId="0" borderId="0" xfId="0" applyFill="1"/>
    <xf numFmtId="0" fontId="0" fillId="0" borderId="0" xfId="0" applyFill="1" applyAlignment="1">
      <alignment horizontal="center" vertical="center"/>
    </xf>
    <xf numFmtId="0" fontId="0" fillId="0" borderId="0" xfId="0" applyFill="1" applyAlignment="1">
      <alignment wrapText="1"/>
    </xf>
    <xf numFmtId="164" fontId="0" fillId="0" borderId="0" xfId="1" applyNumberFormat="1" applyFont="1" applyFill="1"/>
    <xf numFmtId="43" fontId="0" fillId="0" borderId="0" xfId="1" applyFont="1" applyFill="1"/>
    <xf numFmtId="10" fontId="0" fillId="0" borderId="0" xfId="4" applyNumberFormat="1" applyFont="1" applyFill="1"/>
    <xf numFmtId="164" fontId="0" fillId="4" borderId="8" xfId="1" applyNumberFormat="1" applyFont="1" applyFill="1" applyBorder="1" applyAlignment="1">
      <alignment wrapText="1"/>
    </xf>
    <xf numFmtId="0" fontId="0" fillId="0" borderId="50" xfId="0" applyBorder="1" applyAlignment="1">
      <alignment wrapText="1"/>
    </xf>
    <xf numFmtId="9" fontId="1" fillId="0" borderId="50" xfId="4" applyBorder="1"/>
    <xf numFmtId="0" fontId="0" fillId="0" borderId="50" xfId="0" applyBorder="1"/>
    <xf numFmtId="0" fontId="0" fillId="0" borderId="52" xfId="0" applyBorder="1"/>
    <xf numFmtId="0" fontId="0" fillId="0" borderId="40" xfId="0" applyBorder="1"/>
    <xf numFmtId="164" fontId="11" fillId="3" borderId="53" xfId="1" applyNumberFormat="1" applyFont="1" applyFill="1" applyBorder="1" applyAlignment="1">
      <alignment vertical="center"/>
    </xf>
    <xf numFmtId="167" fontId="11" fillId="3" borderId="50" xfId="2" applyNumberFormat="1" applyFont="1" applyFill="1" applyBorder="1" applyAlignment="1">
      <alignment vertical="center"/>
    </xf>
    <xf numFmtId="164" fontId="11" fillId="3" borderId="50" xfId="1" applyNumberFormat="1" applyFont="1" applyFill="1" applyBorder="1" applyAlignment="1">
      <alignment vertical="center"/>
    </xf>
    <xf numFmtId="41" fontId="11" fillId="3" borderId="50" xfId="2" applyFont="1" applyFill="1" applyBorder="1" applyAlignment="1">
      <alignment vertical="center"/>
    </xf>
    <xf numFmtId="164" fontId="11" fillId="3" borderId="55" xfId="1" applyNumberFormat="1" applyFont="1" applyFill="1" applyBorder="1" applyAlignment="1">
      <alignment vertical="center"/>
    </xf>
    <xf numFmtId="0" fontId="4" fillId="2" borderId="4" xfId="0" applyFont="1" applyFill="1" applyBorder="1" applyAlignment="1">
      <alignment horizontal="center"/>
    </xf>
    <xf numFmtId="0" fontId="4" fillId="2" borderId="0" xfId="0" applyFont="1" applyFill="1" applyAlignment="1">
      <alignment horizontal="center"/>
    </xf>
    <xf numFmtId="49" fontId="8" fillId="4" borderId="16" xfId="0" applyNumberFormat="1" applyFont="1" applyFill="1" applyBorder="1" applyAlignment="1">
      <alignment horizontal="center" vertical="center" wrapText="1"/>
    </xf>
    <xf numFmtId="49" fontId="8" fillId="4" borderId="18" xfId="0" applyNumberFormat="1"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164" fontId="18" fillId="0" borderId="23" xfId="1" applyNumberFormat="1" applyFont="1" applyBorder="1" applyAlignment="1">
      <alignment horizontal="center" vertical="center"/>
    </xf>
    <xf numFmtId="164" fontId="18" fillId="0" borderId="56" xfId="1" applyNumberFormat="1" applyFont="1" applyBorder="1" applyAlignment="1">
      <alignment horizontal="center" vertical="center"/>
    </xf>
    <xf numFmtId="164" fontId="19" fillId="0" borderId="23" xfId="1" applyNumberFormat="1" applyFont="1" applyBorder="1" applyAlignment="1">
      <alignment horizontal="center" vertical="center"/>
    </xf>
    <xf numFmtId="164" fontId="19" fillId="0" borderId="56" xfId="1" applyNumberFormat="1" applyFont="1" applyBorder="1" applyAlignment="1">
      <alignment horizontal="center" vertical="center"/>
    </xf>
    <xf numFmtId="164" fontId="18" fillId="0" borderId="24" xfId="1" applyNumberFormat="1" applyFont="1" applyBorder="1" applyAlignment="1">
      <alignment horizontal="center" vertical="center"/>
    </xf>
    <xf numFmtId="49" fontId="8" fillId="4" borderId="58"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14" fillId="3" borderId="26"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49" fontId="14" fillId="3" borderId="12" xfId="0" applyNumberFormat="1" applyFont="1" applyFill="1" applyBorder="1" applyAlignment="1">
      <alignment horizontal="center" vertical="center" wrapText="1"/>
    </xf>
    <xf numFmtId="49" fontId="14" fillId="3" borderId="13" xfId="0" applyNumberFormat="1" applyFont="1" applyFill="1" applyBorder="1" applyAlignment="1">
      <alignment horizontal="center" vertical="center" wrapText="1"/>
    </xf>
    <xf numFmtId="49" fontId="14" fillId="3" borderId="19" xfId="0" applyNumberFormat="1" applyFont="1" applyFill="1" applyBorder="1" applyAlignment="1">
      <alignment horizontal="center" vertical="center"/>
    </xf>
    <xf numFmtId="49" fontId="14" fillId="3" borderId="20" xfId="0" applyNumberFormat="1" applyFont="1" applyFill="1" applyBorder="1" applyAlignment="1">
      <alignment horizontal="center" vertical="center"/>
    </xf>
    <xf numFmtId="49" fontId="14" fillId="3" borderId="42" xfId="0" applyNumberFormat="1" applyFont="1" applyFill="1" applyBorder="1" applyAlignment="1">
      <alignment horizontal="center" vertical="center"/>
    </xf>
    <xf numFmtId="49" fontId="8" fillId="4" borderId="6"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164" fontId="21" fillId="8" borderId="16" xfId="1" applyNumberFormat="1" applyFont="1" applyFill="1" applyBorder="1" applyAlignment="1">
      <alignment horizontal="center" wrapText="1"/>
    </xf>
    <xf numFmtId="164" fontId="21" fillId="8" borderId="17" xfId="1" applyNumberFormat="1" applyFont="1" applyFill="1" applyBorder="1" applyAlignment="1">
      <alignment horizontal="center" wrapText="1"/>
    </xf>
    <xf numFmtId="0" fontId="7" fillId="4" borderId="4" xfId="0" applyFont="1" applyFill="1" applyBorder="1" applyAlignment="1">
      <alignment horizontal="center" vertical="center" wrapText="1"/>
    </xf>
    <xf numFmtId="49" fontId="8" fillId="4" borderId="25" xfId="0" applyNumberFormat="1" applyFont="1" applyFill="1" applyBorder="1" applyAlignment="1">
      <alignment horizontal="center" vertical="center" wrapText="1"/>
    </xf>
    <xf numFmtId="49" fontId="8" fillId="4" borderId="27" xfId="0" applyNumberFormat="1" applyFont="1" applyFill="1" applyBorder="1" applyAlignment="1">
      <alignment horizontal="center" vertical="center" wrapText="1"/>
    </xf>
    <xf numFmtId="164" fontId="3" fillId="0" borderId="25" xfId="1" applyNumberFormat="1" applyFont="1" applyBorder="1" applyAlignment="1">
      <alignment horizontal="center" vertical="center"/>
    </xf>
    <xf numFmtId="164" fontId="3" fillId="0" borderId="27" xfId="1" applyNumberFormat="1" applyFont="1" applyBorder="1" applyAlignment="1">
      <alignment horizontal="center" vertical="center"/>
    </xf>
    <xf numFmtId="164" fontId="3" fillId="0" borderId="14" xfId="1" applyNumberFormat="1" applyFont="1" applyBorder="1" applyAlignment="1">
      <alignment horizontal="center" vertical="center"/>
    </xf>
    <xf numFmtId="164" fontId="3" fillId="0" borderId="13" xfId="1" applyNumberFormat="1" applyFont="1" applyBorder="1" applyAlignment="1">
      <alignment horizontal="center" vertical="center"/>
    </xf>
    <xf numFmtId="164" fontId="3" fillId="0" borderId="28" xfId="1" applyNumberFormat="1" applyFont="1" applyBorder="1" applyAlignment="1">
      <alignment horizontal="center" vertical="center"/>
    </xf>
    <xf numFmtId="164" fontId="3" fillId="0" borderId="30" xfId="1" applyNumberFormat="1" applyFont="1" applyBorder="1" applyAlignment="1">
      <alignment horizontal="center" vertical="center"/>
    </xf>
    <xf numFmtId="0" fontId="19" fillId="0" borderId="16" xfId="0" applyFont="1" applyBorder="1" applyAlignment="1">
      <alignment horizontal="center"/>
    </xf>
    <xf numFmtId="0" fontId="19" fillId="0" borderId="17" xfId="0" applyFont="1" applyBorder="1" applyAlignment="1">
      <alignment horizontal="center"/>
    </xf>
    <xf numFmtId="0" fontId="0" fillId="0" borderId="36" xfId="0" applyBorder="1" applyAlignment="1">
      <alignment horizontal="center" wrapText="1"/>
    </xf>
    <xf numFmtId="0" fontId="0" fillId="0" borderId="27"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37" xfId="0" applyBorder="1" applyAlignment="1">
      <alignment horizontal="center" wrapText="1"/>
    </xf>
    <xf numFmtId="0" fontId="0" fillId="0" borderId="30" xfId="0" applyBorder="1" applyAlignment="1">
      <alignment horizontal="center" wrapText="1"/>
    </xf>
    <xf numFmtId="164" fontId="3" fillId="0" borderId="31" xfId="1" applyNumberFormat="1" applyFont="1" applyBorder="1" applyAlignment="1">
      <alignment horizontal="center" vertical="center"/>
    </xf>
    <xf numFmtId="164" fontId="3" fillId="0" borderId="19" xfId="1" applyNumberFormat="1" applyFont="1" applyBorder="1" applyAlignment="1">
      <alignment horizontal="center" vertical="center"/>
    </xf>
    <xf numFmtId="164" fontId="3" fillId="0" borderId="32" xfId="1" applyNumberFormat="1" applyFont="1" applyBorder="1" applyAlignment="1">
      <alignment horizontal="center" vertical="center"/>
    </xf>
    <xf numFmtId="164" fontId="19" fillId="3" borderId="16" xfId="1" applyNumberFormat="1" applyFont="1" applyFill="1" applyBorder="1" applyAlignment="1">
      <alignment horizontal="center" vertical="center"/>
    </xf>
    <xf numFmtId="164" fontId="19" fillId="3" borderId="17" xfId="1" applyNumberFormat="1" applyFont="1" applyFill="1" applyBorder="1" applyAlignment="1">
      <alignment horizontal="center" vertical="center"/>
    </xf>
    <xf numFmtId="0" fontId="3" fillId="5" borderId="16" xfId="0" applyFont="1" applyFill="1" applyBorder="1" applyAlignment="1">
      <alignment horizontal="center" wrapText="1"/>
    </xf>
    <xf numFmtId="0" fontId="3" fillId="5" borderId="18" xfId="0" applyFont="1" applyFill="1" applyBorder="1" applyAlignment="1">
      <alignment horizontal="center" wrapText="1"/>
    </xf>
    <xf numFmtId="0" fontId="3" fillId="5" borderId="17" xfId="0" applyFont="1" applyFill="1" applyBorder="1" applyAlignment="1">
      <alignment horizontal="center" wrapText="1"/>
    </xf>
    <xf numFmtId="0" fontId="0" fillId="0" borderId="25" xfId="0" applyBorder="1" applyAlignment="1">
      <alignment horizontal="center"/>
    </xf>
    <xf numFmtId="0" fontId="0" fillId="0" borderId="27" xfId="0" applyBorder="1" applyAlignment="1">
      <alignment horizontal="center"/>
    </xf>
    <xf numFmtId="0" fontId="19" fillId="0" borderId="18" xfId="0" applyFont="1" applyBorder="1" applyAlignment="1">
      <alignment horizontal="center"/>
    </xf>
    <xf numFmtId="164" fontId="8" fillId="4" borderId="16" xfId="1" applyNumberFormat="1" applyFont="1" applyFill="1" applyBorder="1" applyAlignment="1">
      <alignment horizontal="center" vertical="center"/>
    </xf>
    <xf numFmtId="164" fontId="8" fillId="4" borderId="18" xfId="1" applyNumberFormat="1" applyFont="1" applyFill="1" applyBorder="1" applyAlignment="1">
      <alignment horizontal="center" vertical="center"/>
    </xf>
    <xf numFmtId="164" fontId="8" fillId="4" borderId="17" xfId="1" applyNumberFormat="1" applyFont="1" applyFill="1" applyBorder="1" applyAlignment="1">
      <alignment horizontal="center" vertical="center"/>
    </xf>
    <xf numFmtId="0" fontId="0" fillId="0" borderId="14" xfId="0" applyBorder="1" applyAlignment="1">
      <alignment horizontal="center"/>
    </xf>
    <xf numFmtId="0" fontId="0" fillId="0" borderId="13"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47" xfId="0" applyBorder="1" applyAlignment="1">
      <alignment horizontal="center"/>
    </xf>
    <xf numFmtId="0" fontId="0" fillId="0" borderId="40" xfId="0" applyBorder="1" applyAlignment="1">
      <alignment horizontal="center"/>
    </xf>
    <xf numFmtId="0" fontId="0" fillId="0" borderId="15" xfId="0" applyBorder="1" applyAlignment="1">
      <alignment horizontal="center"/>
    </xf>
    <xf numFmtId="0" fontId="0" fillId="0" borderId="25" xfId="0" applyBorder="1" applyAlignment="1">
      <alignment horizontal="center" wrapText="1"/>
    </xf>
    <xf numFmtId="164" fontId="11" fillId="3" borderId="50" xfId="1" applyNumberFormat="1" applyFont="1" applyFill="1" applyBorder="1" applyAlignment="1">
      <alignment horizontal="center" vertical="center"/>
    </xf>
    <xf numFmtId="164" fontId="11" fillId="3" borderId="52" xfId="1" applyNumberFormat="1" applyFont="1" applyFill="1" applyBorder="1" applyAlignment="1">
      <alignment horizontal="center" vertical="center"/>
    </xf>
    <xf numFmtId="2" fontId="11" fillId="3" borderId="12" xfId="1" applyNumberFormat="1" applyFont="1" applyFill="1" applyBorder="1" applyAlignment="1">
      <alignment horizontal="right" vertical="center"/>
    </xf>
    <xf numFmtId="2" fontId="11" fillId="3" borderId="13" xfId="1" applyNumberFormat="1" applyFont="1" applyFill="1" applyBorder="1" applyAlignment="1">
      <alignment horizontal="right" vertical="center"/>
    </xf>
    <xf numFmtId="10" fontId="11" fillId="3" borderId="12" xfId="4" applyNumberFormat="1" applyFont="1" applyFill="1" applyBorder="1" applyAlignment="1">
      <alignment horizontal="right" vertical="center"/>
    </xf>
    <xf numFmtId="10" fontId="11" fillId="3" borderId="13" xfId="4" applyNumberFormat="1" applyFont="1" applyFill="1" applyBorder="1" applyAlignment="1">
      <alignment horizontal="right" vertical="center"/>
    </xf>
    <xf numFmtId="164" fontId="11" fillId="3" borderId="29" xfId="1" applyNumberFormat="1" applyFont="1" applyFill="1" applyBorder="1" applyAlignment="1">
      <alignment horizontal="center" vertical="center"/>
    </xf>
    <xf numFmtId="164" fontId="11" fillId="3" borderId="30" xfId="1" applyNumberFormat="1" applyFont="1" applyFill="1" applyBorder="1" applyAlignment="1">
      <alignment horizontal="center" vertical="center"/>
    </xf>
    <xf numFmtId="164" fontId="19" fillId="3" borderId="18" xfId="1" applyNumberFormat="1" applyFont="1" applyFill="1" applyBorder="1" applyAlignment="1">
      <alignment horizontal="center" vertical="center"/>
    </xf>
    <xf numFmtId="9" fontId="0" fillId="0" borderId="54" xfId="4" applyFont="1" applyBorder="1" applyAlignment="1">
      <alignment horizontal="center"/>
    </xf>
    <xf numFmtId="9" fontId="0" fillId="0" borderId="55" xfId="4" applyFont="1" applyBorder="1" applyAlignment="1">
      <alignment horizontal="center"/>
    </xf>
    <xf numFmtId="9" fontId="0" fillId="0" borderId="32" xfId="4" applyFont="1" applyBorder="1" applyAlignment="1">
      <alignment horizontal="center"/>
    </xf>
    <xf numFmtId="9" fontId="0" fillId="0" borderId="37" xfId="4" applyFont="1" applyBorder="1" applyAlignment="1">
      <alignment horizontal="center"/>
    </xf>
    <xf numFmtId="164" fontId="3" fillId="0" borderId="43" xfId="1" applyNumberFormat="1" applyFont="1" applyBorder="1" applyAlignment="1">
      <alignment horizontal="center" vertical="center"/>
    </xf>
    <xf numFmtId="164" fontId="3" fillId="0" borderId="39" xfId="1" applyNumberFormat="1" applyFont="1" applyBorder="1" applyAlignment="1">
      <alignment horizontal="center" vertical="center"/>
    </xf>
    <xf numFmtId="164" fontId="3" fillId="0" borderId="16" xfId="1" applyNumberFormat="1" applyFont="1" applyBorder="1" applyAlignment="1">
      <alignment horizontal="center" vertical="center"/>
    </xf>
    <xf numFmtId="164" fontId="3" fillId="0" borderId="18" xfId="1" applyNumberFormat="1" applyFont="1" applyBorder="1" applyAlignment="1">
      <alignment horizontal="center" vertical="center"/>
    </xf>
    <xf numFmtId="164" fontId="3" fillId="0" borderId="6" xfId="1" applyNumberFormat="1" applyFont="1" applyBorder="1" applyAlignment="1">
      <alignment horizontal="center" vertical="center"/>
    </xf>
    <xf numFmtId="164" fontId="3" fillId="0" borderId="38" xfId="1" applyNumberFormat="1" applyFont="1" applyBorder="1" applyAlignment="1">
      <alignment horizontal="center" vertical="center"/>
    </xf>
    <xf numFmtId="164" fontId="3" fillId="0" borderId="10" xfId="1" applyNumberFormat="1" applyFont="1" applyBorder="1" applyAlignment="1">
      <alignment horizontal="center" vertical="center"/>
    </xf>
    <xf numFmtId="164" fontId="3" fillId="0" borderId="20" xfId="1" applyNumberFormat="1" applyFont="1" applyBorder="1" applyAlignment="1">
      <alignment horizontal="center" vertical="center"/>
    </xf>
    <xf numFmtId="164" fontId="3" fillId="0" borderId="44" xfId="1" applyNumberFormat="1" applyFont="1" applyBorder="1" applyAlignment="1">
      <alignment horizontal="center" vertical="center"/>
    </xf>
    <xf numFmtId="164" fontId="3" fillId="0" borderId="17" xfId="1" applyNumberFormat="1" applyFont="1" applyBorder="1" applyAlignment="1">
      <alignment horizontal="center" vertical="center"/>
    </xf>
    <xf numFmtId="164" fontId="3" fillId="0" borderId="7" xfId="1" applyNumberFormat="1" applyFont="1" applyBorder="1" applyAlignment="1">
      <alignment horizontal="center" vertical="center"/>
    </xf>
    <xf numFmtId="164" fontId="3" fillId="0" borderId="42" xfId="1" applyNumberFormat="1" applyFont="1" applyBorder="1" applyAlignment="1">
      <alignment horizontal="center" vertical="center"/>
    </xf>
    <xf numFmtId="164" fontId="19" fillId="0" borderId="24" xfId="1" applyNumberFormat="1" applyFont="1" applyBorder="1" applyAlignment="1">
      <alignment horizontal="center" vertical="center"/>
    </xf>
    <xf numFmtId="49" fontId="14" fillId="3" borderId="41" xfId="0" applyNumberFormat="1" applyFont="1" applyFill="1" applyBorder="1" applyAlignment="1">
      <alignment horizontal="center" vertical="center" wrapText="1"/>
    </xf>
    <xf numFmtId="49" fontId="14" fillId="3" borderId="59" xfId="0" applyNumberFormat="1" applyFont="1" applyFill="1" applyBorder="1" applyAlignment="1">
      <alignment horizontal="center" vertical="center" wrapText="1"/>
    </xf>
    <xf numFmtId="49" fontId="14" fillId="3" borderId="31" xfId="0" applyNumberFormat="1" applyFont="1" applyFill="1" applyBorder="1" applyAlignment="1">
      <alignment horizontal="center" vertical="center" wrapText="1"/>
    </xf>
    <xf numFmtId="49" fontId="14" fillId="3" borderId="38" xfId="0" applyNumberFormat="1" applyFont="1" applyFill="1" applyBorder="1" applyAlignment="1">
      <alignment horizontal="center" vertical="center" wrapText="1"/>
    </xf>
    <xf numFmtId="49" fontId="14" fillId="3" borderId="36" xfId="0" applyNumberFormat="1" applyFont="1" applyFill="1" applyBorder="1" applyAlignment="1">
      <alignment horizontal="center" vertical="center" wrapText="1"/>
    </xf>
    <xf numFmtId="49" fontId="14" fillId="3" borderId="11" xfId="0" applyNumberFormat="1" applyFont="1" applyFill="1" applyBorder="1" applyAlignment="1">
      <alignment horizontal="center" vertical="center"/>
    </xf>
    <xf numFmtId="164" fontId="3" fillId="0" borderId="53" xfId="1" applyNumberFormat="1" applyFont="1" applyBorder="1" applyAlignment="1">
      <alignment horizontal="center" vertical="center"/>
    </xf>
    <xf numFmtId="164" fontId="3" fillId="0" borderId="52" xfId="1" applyNumberFormat="1" applyFont="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Border="1" applyAlignment="1">
      <alignment horizontal="center"/>
    </xf>
    <xf numFmtId="0" fontId="20" fillId="2" borderId="4" xfId="0" applyFont="1" applyFill="1" applyBorder="1" applyAlignment="1">
      <alignment horizontal="left" vertical="center" wrapText="1"/>
    </xf>
    <xf numFmtId="0" fontId="20" fillId="2" borderId="0" xfId="0" applyFont="1" applyFill="1" applyBorder="1" applyAlignment="1">
      <alignment horizontal="left" vertical="center"/>
    </xf>
    <xf numFmtId="0" fontId="20" fillId="2" borderId="4" xfId="0" applyFont="1" applyFill="1" applyBorder="1" applyAlignment="1">
      <alignment horizontal="left" vertical="center"/>
    </xf>
    <xf numFmtId="0" fontId="15" fillId="3" borderId="6" xfId="0" applyFont="1" applyFill="1" applyBorder="1" applyAlignment="1">
      <alignment horizontal="center" wrapText="1"/>
    </xf>
    <xf numFmtId="0" fontId="15" fillId="3" borderId="38" xfId="0" applyFont="1" applyFill="1" applyBorder="1" applyAlignment="1">
      <alignment horizontal="center" wrapText="1"/>
    </xf>
    <xf numFmtId="0" fontId="15" fillId="3" borderId="7" xfId="0" applyFont="1" applyFill="1" applyBorder="1" applyAlignment="1">
      <alignment horizontal="center" wrapText="1"/>
    </xf>
    <xf numFmtId="44" fontId="15" fillId="3" borderId="43" xfId="3" applyFont="1" applyFill="1" applyBorder="1" applyAlignment="1">
      <alignment horizontal="center" wrapText="1"/>
    </xf>
    <xf numFmtId="44" fontId="15" fillId="3" borderId="39" xfId="3" applyFont="1" applyFill="1" applyBorder="1" applyAlignment="1">
      <alignment horizontal="center" wrapText="1"/>
    </xf>
    <xf numFmtId="44" fontId="15" fillId="3" borderId="44" xfId="3" applyFont="1" applyFill="1" applyBorder="1" applyAlignment="1">
      <alignment horizontal="center" wrapText="1"/>
    </xf>
    <xf numFmtId="9" fontId="11" fillId="3" borderId="12" xfId="4" applyFont="1" applyFill="1" applyBorder="1" applyAlignment="1">
      <alignment horizontal="right" vertical="center"/>
    </xf>
    <xf numFmtId="9" fontId="11" fillId="3" borderId="13" xfId="4" applyFont="1" applyFill="1" applyBorder="1" applyAlignment="1">
      <alignment horizontal="right" vertical="center"/>
    </xf>
    <xf numFmtId="0" fontId="19" fillId="0" borderId="16" xfId="0" applyFont="1" applyFill="1" applyBorder="1" applyAlignment="1">
      <alignment horizontal="center" wrapText="1"/>
    </xf>
    <xf numFmtId="0" fontId="19" fillId="0" borderId="17" xfId="0" applyFont="1" applyFill="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0" fillId="0" borderId="39" xfId="0" applyBorder="1" applyAlignment="1">
      <alignment horizontal="center"/>
    </xf>
    <xf numFmtId="49" fontId="22" fillId="3" borderId="19" xfId="0" applyNumberFormat="1" applyFont="1" applyFill="1" applyBorder="1" applyAlignment="1">
      <alignment horizontal="center" vertical="center" wrapText="1"/>
    </xf>
    <xf numFmtId="49" fontId="10" fillId="3" borderId="2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49" fontId="22" fillId="3" borderId="20" xfId="0" applyNumberFormat="1" applyFont="1" applyFill="1" applyBorder="1" applyAlignment="1">
      <alignment horizontal="center" vertical="center" wrapText="1"/>
    </xf>
    <xf numFmtId="49" fontId="22" fillId="3" borderId="11" xfId="0" applyNumberFormat="1" applyFont="1" applyFill="1" applyBorder="1" applyAlignment="1">
      <alignment horizontal="center" vertical="center" wrapText="1"/>
    </xf>
    <xf numFmtId="49" fontId="22" fillId="3" borderId="12" xfId="0" applyNumberFormat="1" applyFont="1" applyFill="1" applyBorder="1" applyAlignment="1">
      <alignment horizontal="center" vertical="center" wrapText="1"/>
    </xf>
    <xf numFmtId="49" fontId="22" fillId="3" borderId="29" xfId="0" applyNumberFormat="1" applyFont="1" applyFill="1" applyBorder="1" applyAlignment="1">
      <alignment horizontal="center" vertical="center" wrapText="1"/>
    </xf>
  </cellXfs>
  <cellStyles count="5">
    <cellStyle name="Millares" xfId="1" builtinId="3"/>
    <cellStyle name="Millares [0]" xfId="2" builtinId="6"/>
    <cellStyle name="Moneda" xfId="3"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266699</xdr:colOff>
      <xdr:row>0</xdr:row>
      <xdr:rowOff>19050</xdr:rowOff>
    </xdr:from>
    <xdr:to>
      <xdr:col>0</xdr:col>
      <xdr:colOff>1219201</xdr:colOff>
      <xdr:row>2</xdr:row>
      <xdr:rowOff>107156</xdr:rowOff>
    </xdr:to>
    <xdr:pic>
      <xdr:nvPicPr>
        <xdr:cNvPr id="2" name="0 Imagen">
          <a:extLst>
            <a:ext uri="{FF2B5EF4-FFF2-40B4-BE49-F238E27FC236}">
              <a16:creationId xmlns:a16="http://schemas.microsoft.com/office/drawing/2014/main" id="{E2516564-9A93-4560-8CA6-265D737F09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699" y="19050"/>
          <a:ext cx="952502" cy="492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ónica Janeth Sánchez Rozo" id="{B3DEA081-B1BE-481E-A06A-0E26E8656A88}" userId="Mónica Janeth Sánchez Roz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7" dT="2020-04-30T00:49:54.11" personId="{B3DEA081-B1BE-481E-A06A-0E26E8656A88}" id="{90C59619-98D7-45E8-87E7-E0CFAA2ED12D}">
    <text>utilidad operacional/patrimonio*100</text>
  </threadedComment>
  <threadedComment ref="A38" dT="2020-04-30T00:50:25.34" personId="{B3DEA081-B1BE-481E-A06A-0E26E8656A88}" id="{7004D9A0-2B06-4AF1-95C3-CC0C975A2DF8}">
    <text>utilidad operacional/activo total*100</text>
  </threadedComment>
  <threadedComment ref="R43" dT="2020-04-30T21:41:37.91" personId="{B3DEA081-B1BE-481E-A06A-0E26E8656A88}" id="{D476913C-595A-4FAB-B490-785F7A92C035}">
    <text>EEFF FIRMADOS POR RL SUPLENTE</text>
  </threadedComment>
  <threadedComment ref="B45" dT="2020-04-30T21:19:38.62" personId="{B3DEA081-B1BE-481E-A06A-0E26E8656A88}" id="{0D044E06-F691-4A19-A579-8A548D93DFC8}">
    <text>MARIA CLAUDIA FIRMA EEFF</text>
  </threadedComment>
  <threadedComment ref="P45" dT="2020-04-30T21:20:00.39" personId="{B3DEA081-B1BE-481E-A06A-0E26E8656A88}" id="{38D2033E-7737-41E8-AAAD-E466CA174954}">
    <text>CERFIFICADO DE JCC EXPEDIDO EL 27 DE FEB</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7F97D-EBEA-47A2-99F8-79B0FCEA5431}">
  <dimension ref="A1:W52"/>
  <sheetViews>
    <sheetView tabSelected="1" topLeftCell="B1" zoomScale="80" zoomScaleNormal="80" workbookViewId="0">
      <selection activeCell="M11" sqref="M11"/>
    </sheetView>
  </sheetViews>
  <sheetFormatPr baseColWidth="10" defaultColWidth="53.42578125" defaultRowHeight="15" x14ac:dyDescent="0.25"/>
  <cols>
    <col min="1" max="1" width="67.42578125" style="11" customWidth="1"/>
    <col min="2" max="2" width="6.5703125" style="11" customWidth="1"/>
    <col min="3" max="3" width="16" style="15" customWidth="1"/>
    <col min="4" max="4" width="6.5703125" customWidth="1"/>
    <col min="5" max="5" width="18.42578125" customWidth="1"/>
    <col min="6" max="6" width="6.5703125" customWidth="1"/>
    <col min="7" max="7" width="17.42578125" customWidth="1"/>
    <col min="8" max="8" width="6.5703125" customWidth="1"/>
    <col min="9" max="9" width="18.85546875" customWidth="1"/>
    <col min="10" max="10" width="6.5703125" customWidth="1"/>
    <col min="11" max="11" width="18" customWidth="1"/>
    <col min="12" max="12" width="6.5703125" customWidth="1"/>
    <col min="13" max="13" width="18" customWidth="1"/>
    <col min="14" max="14" width="6.5703125" customWidth="1"/>
    <col min="15" max="15" width="19" customWidth="1"/>
    <col min="16" max="16" width="6.5703125" customWidth="1"/>
    <col min="17" max="18" width="18" customWidth="1"/>
    <col min="19" max="20" width="6.5703125" customWidth="1"/>
    <col min="21" max="22" width="18" customWidth="1"/>
    <col min="23" max="23" width="6.5703125" customWidth="1"/>
    <col min="24" max="16384" width="53.42578125" style="105"/>
  </cols>
  <sheetData>
    <row r="1" spans="1:23" ht="15.75" x14ac:dyDescent="0.25">
      <c r="A1" s="221" t="s">
        <v>8</v>
      </c>
      <c r="B1" s="222"/>
      <c r="C1" s="222"/>
      <c r="D1" s="222"/>
      <c r="E1" s="222"/>
      <c r="F1" s="222"/>
      <c r="G1" s="222"/>
      <c r="H1" s="222"/>
      <c r="I1" s="222"/>
      <c r="J1" s="222"/>
      <c r="K1" s="222"/>
      <c r="L1" s="222"/>
      <c r="M1" s="222"/>
      <c r="N1" s="222"/>
      <c r="O1" s="222"/>
      <c r="P1" s="222"/>
      <c r="Q1" s="222"/>
      <c r="R1" s="222"/>
      <c r="S1" s="222"/>
      <c r="T1" s="222"/>
      <c r="U1" s="222"/>
      <c r="V1" s="222"/>
      <c r="W1" s="222"/>
    </row>
    <row r="2" spans="1:23" ht="15.75" x14ac:dyDescent="0.25">
      <c r="A2" s="122" t="s">
        <v>17</v>
      </c>
      <c r="B2" s="223"/>
      <c r="C2" s="223"/>
      <c r="D2" s="223"/>
      <c r="E2" s="223"/>
      <c r="F2" s="223"/>
      <c r="G2" s="223"/>
      <c r="H2" s="223"/>
      <c r="I2" s="223"/>
      <c r="J2" s="223"/>
      <c r="K2" s="223"/>
      <c r="L2" s="223"/>
      <c r="M2" s="223"/>
      <c r="N2" s="223"/>
      <c r="O2" s="223"/>
      <c r="P2" s="223"/>
      <c r="Q2" s="223"/>
      <c r="R2" s="223"/>
      <c r="S2" s="223"/>
      <c r="T2" s="223"/>
      <c r="U2" s="223"/>
      <c r="V2" s="223"/>
      <c r="W2" s="223"/>
    </row>
    <row r="3" spans="1:23" ht="15.75" x14ac:dyDescent="0.25">
      <c r="A3" s="122"/>
      <c r="B3" s="123"/>
      <c r="C3" s="123"/>
      <c r="D3" s="123"/>
      <c r="E3" s="1"/>
      <c r="F3" s="2"/>
      <c r="G3" s="2"/>
      <c r="H3" s="2"/>
      <c r="I3" s="2"/>
      <c r="J3" s="2"/>
      <c r="K3" s="2"/>
      <c r="L3" s="2"/>
      <c r="M3" s="2"/>
      <c r="N3" s="2"/>
      <c r="O3" s="2"/>
      <c r="P3" s="2"/>
      <c r="Q3" s="2"/>
      <c r="R3" s="2"/>
      <c r="S3" s="2"/>
      <c r="T3" s="2"/>
      <c r="U3" s="2"/>
      <c r="V3" s="2"/>
      <c r="W3" s="2"/>
    </row>
    <row r="4" spans="1:23" ht="21.75" customHeight="1" x14ac:dyDescent="0.25">
      <c r="A4" s="224" t="s">
        <v>18</v>
      </c>
      <c r="B4" s="225"/>
      <c r="C4" s="225"/>
      <c r="D4" s="225"/>
      <c r="E4" s="225"/>
      <c r="F4" s="225"/>
      <c r="G4" s="225"/>
      <c r="H4" s="225"/>
      <c r="I4" s="225"/>
      <c r="J4" s="225"/>
      <c r="K4" s="225"/>
      <c r="L4" s="225"/>
      <c r="M4" s="225"/>
      <c r="N4" s="225"/>
      <c r="O4" s="225"/>
      <c r="P4" s="225"/>
      <c r="Q4" s="225"/>
      <c r="R4" s="225"/>
      <c r="S4" s="225"/>
      <c r="T4" s="225"/>
      <c r="U4" s="225"/>
      <c r="V4" s="225"/>
      <c r="W4" s="225"/>
    </row>
    <row r="5" spans="1:23" ht="21.75" customHeight="1" x14ac:dyDescent="0.25">
      <c r="A5" s="226"/>
      <c r="B5" s="225"/>
      <c r="C5" s="225"/>
      <c r="D5" s="225"/>
      <c r="E5" s="225"/>
      <c r="F5" s="225"/>
      <c r="G5" s="225"/>
      <c r="H5" s="225"/>
      <c r="I5" s="225"/>
      <c r="J5" s="225"/>
      <c r="K5" s="225"/>
      <c r="L5" s="225"/>
      <c r="M5" s="225"/>
      <c r="N5" s="225"/>
      <c r="O5" s="225"/>
      <c r="P5" s="225"/>
      <c r="Q5" s="225"/>
      <c r="R5" s="225"/>
      <c r="S5" s="225"/>
      <c r="T5" s="225"/>
      <c r="U5" s="225"/>
      <c r="V5" s="225"/>
      <c r="W5" s="225"/>
    </row>
    <row r="6" spans="1:23" ht="19.5" customHeight="1" thickBot="1" x14ac:dyDescent="0.3">
      <c r="A6" s="67"/>
      <c r="B6" s="68"/>
      <c r="C6" s="68"/>
      <c r="D6" s="68"/>
      <c r="E6" s="68"/>
      <c r="F6" s="68"/>
      <c r="G6" s="68"/>
      <c r="H6" s="68"/>
      <c r="I6" s="68"/>
      <c r="J6" s="68"/>
      <c r="K6" s="68"/>
      <c r="L6" s="68"/>
      <c r="M6" s="68"/>
      <c r="N6" s="68"/>
      <c r="O6" s="68"/>
      <c r="P6" s="68"/>
      <c r="Q6" s="68"/>
      <c r="R6" s="68"/>
      <c r="S6" s="68"/>
      <c r="T6" s="68"/>
      <c r="U6" s="68"/>
      <c r="V6" s="68"/>
      <c r="W6" s="68"/>
    </row>
    <row r="7" spans="1:23" ht="18.75" customHeight="1" x14ac:dyDescent="0.3">
      <c r="A7" s="88" t="s">
        <v>6</v>
      </c>
      <c r="B7" s="227"/>
      <c r="C7" s="228"/>
      <c r="D7" s="228"/>
      <c r="E7" s="228"/>
      <c r="F7" s="228"/>
      <c r="G7" s="228"/>
      <c r="H7" s="228"/>
      <c r="I7" s="228"/>
      <c r="J7" s="228"/>
      <c r="K7" s="228"/>
      <c r="L7" s="228"/>
      <c r="M7" s="228"/>
      <c r="N7" s="228"/>
      <c r="O7" s="228"/>
      <c r="P7" s="228"/>
      <c r="Q7" s="228"/>
      <c r="R7" s="228"/>
      <c r="S7" s="228"/>
      <c r="T7" s="228"/>
      <c r="U7" s="228"/>
      <c r="V7" s="228"/>
      <c r="W7" s="229"/>
    </row>
    <row r="8" spans="1:23" ht="19.5" customHeight="1" thickBot="1" x14ac:dyDescent="0.35">
      <c r="A8" s="18">
        <v>1784414118</v>
      </c>
      <c r="B8" s="230"/>
      <c r="C8" s="231"/>
      <c r="D8" s="231"/>
      <c r="E8" s="231"/>
      <c r="F8" s="231"/>
      <c r="G8" s="231"/>
      <c r="H8" s="231"/>
      <c r="I8" s="231"/>
      <c r="J8" s="231"/>
      <c r="K8" s="231"/>
      <c r="L8" s="231"/>
      <c r="M8" s="231"/>
      <c r="N8" s="231"/>
      <c r="O8" s="231"/>
      <c r="P8" s="231"/>
      <c r="Q8" s="231"/>
      <c r="R8" s="231"/>
      <c r="S8" s="231"/>
      <c r="T8" s="231"/>
      <c r="U8" s="231"/>
      <c r="V8" s="231"/>
      <c r="W8" s="232"/>
    </row>
    <row r="9" spans="1:23" s="106" customFormat="1" ht="29.25" customHeight="1" thickBot="1" x14ac:dyDescent="0.3">
      <c r="A9" s="145" t="s">
        <v>0</v>
      </c>
      <c r="B9" s="141" t="s">
        <v>81</v>
      </c>
      <c r="C9" s="142"/>
      <c r="D9" s="146" t="s">
        <v>48</v>
      </c>
      <c r="E9" s="147"/>
      <c r="F9" s="146" t="s">
        <v>60</v>
      </c>
      <c r="G9" s="147"/>
      <c r="H9" s="146" t="s">
        <v>87</v>
      </c>
      <c r="I9" s="147"/>
      <c r="J9" s="141" t="s">
        <v>95</v>
      </c>
      <c r="K9" s="142"/>
      <c r="L9" s="141" t="s">
        <v>96</v>
      </c>
      <c r="M9" s="142"/>
      <c r="N9" s="141" t="s">
        <v>100</v>
      </c>
      <c r="O9" s="142"/>
      <c r="P9" s="124" t="s">
        <v>71</v>
      </c>
      <c r="Q9" s="125"/>
      <c r="R9" s="125"/>
      <c r="S9" s="126"/>
      <c r="T9" s="124" t="s">
        <v>104</v>
      </c>
      <c r="U9" s="125"/>
      <c r="V9" s="125"/>
      <c r="W9" s="126"/>
    </row>
    <row r="10" spans="1:23" s="106" customFormat="1" ht="15.75" thickBot="1" x14ac:dyDescent="0.3">
      <c r="A10" s="145"/>
      <c r="B10" s="90" t="s">
        <v>1</v>
      </c>
      <c r="C10" s="91" t="s">
        <v>2</v>
      </c>
      <c r="D10" s="90" t="s">
        <v>1</v>
      </c>
      <c r="E10" s="91" t="s">
        <v>2</v>
      </c>
      <c r="F10" s="90" t="s">
        <v>1</v>
      </c>
      <c r="G10" s="91" t="s">
        <v>2</v>
      </c>
      <c r="H10" s="90" t="s">
        <v>1</v>
      </c>
      <c r="I10" s="91" t="s">
        <v>2</v>
      </c>
      <c r="J10" s="90" t="s">
        <v>1</v>
      </c>
      <c r="K10" s="91" t="s">
        <v>2</v>
      </c>
      <c r="L10" s="90" t="s">
        <v>1</v>
      </c>
      <c r="M10" s="91" t="s">
        <v>2</v>
      </c>
      <c r="N10" s="90" t="s">
        <v>1</v>
      </c>
      <c r="O10" s="91" t="s">
        <v>2</v>
      </c>
      <c r="P10" s="92" t="s">
        <v>1</v>
      </c>
      <c r="Q10" s="132" t="s">
        <v>2</v>
      </c>
      <c r="R10" s="133"/>
      <c r="S10" s="93"/>
      <c r="T10" s="92" t="s">
        <v>1</v>
      </c>
      <c r="U10" s="132" t="s">
        <v>2</v>
      </c>
      <c r="V10" s="133"/>
      <c r="W10" s="94"/>
    </row>
    <row r="11" spans="1:23" ht="109.5" customHeight="1" x14ac:dyDescent="0.25">
      <c r="A11" s="102" t="s">
        <v>19</v>
      </c>
      <c r="B11" s="95" t="s">
        <v>37</v>
      </c>
      <c r="C11" s="96" t="s">
        <v>36</v>
      </c>
      <c r="D11" s="97" t="s">
        <v>52</v>
      </c>
      <c r="E11" s="98" t="s">
        <v>113</v>
      </c>
      <c r="F11" s="97" t="s">
        <v>63</v>
      </c>
      <c r="G11" s="98" t="s">
        <v>113</v>
      </c>
      <c r="H11" s="97"/>
      <c r="I11" s="98" t="s">
        <v>113</v>
      </c>
      <c r="J11" s="99"/>
      <c r="K11" s="100" t="s">
        <v>36</v>
      </c>
      <c r="L11" s="99"/>
      <c r="M11" s="100" t="s">
        <v>36</v>
      </c>
      <c r="N11" s="99"/>
      <c r="O11" s="98" t="s">
        <v>116</v>
      </c>
      <c r="P11" s="99"/>
      <c r="Q11" s="215" t="s">
        <v>36</v>
      </c>
      <c r="R11" s="216"/>
      <c r="S11" s="217"/>
      <c r="T11" s="99"/>
      <c r="U11" s="134" t="s">
        <v>36</v>
      </c>
      <c r="V11" s="134"/>
      <c r="W11" s="135"/>
    </row>
    <row r="12" spans="1:23" ht="59.25" customHeight="1" x14ac:dyDescent="0.25">
      <c r="A12" s="101" t="s">
        <v>20</v>
      </c>
      <c r="B12" s="3" t="s">
        <v>40</v>
      </c>
      <c r="C12" s="4" t="s">
        <v>36</v>
      </c>
      <c r="D12" s="4" t="s">
        <v>53</v>
      </c>
      <c r="E12" s="4" t="s">
        <v>36</v>
      </c>
      <c r="F12" s="39"/>
      <c r="G12" s="81" t="s">
        <v>69</v>
      </c>
      <c r="H12" s="4"/>
      <c r="I12" s="81" t="s">
        <v>69</v>
      </c>
      <c r="J12" s="4"/>
      <c r="K12" s="4" t="s">
        <v>36</v>
      </c>
      <c r="L12" s="4"/>
      <c r="M12" s="4" t="s">
        <v>36</v>
      </c>
      <c r="N12" s="4"/>
      <c r="O12" s="4" t="s">
        <v>36</v>
      </c>
      <c r="P12" s="4"/>
      <c r="Q12" s="245" t="s">
        <v>83</v>
      </c>
      <c r="R12" s="246"/>
      <c r="S12" s="247"/>
      <c r="T12" s="54"/>
      <c r="U12" s="136" t="s">
        <v>36</v>
      </c>
      <c r="V12" s="136"/>
      <c r="W12" s="137"/>
    </row>
    <row r="13" spans="1:23" s="107" customFormat="1" ht="192" x14ac:dyDescent="0.25">
      <c r="A13" s="101" t="s">
        <v>3</v>
      </c>
      <c r="B13" s="85" t="s">
        <v>39</v>
      </c>
      <c r="C13" s="43" t="s">
        <v>36</v>
      </c>
      <c r="D13" s="43" t="s">
        <v>54</v>
      </c>
      <c r="E13" s="43" t="s">
        <v>36</v>
      </c>
      <c r="F13" s="43" t="s">
        <v>65</v>
      </c>
      <c r="G13" s="43" t="s">
        <v>36</v>
      </c>
      <c r="H13" s="43"/>
      <c r="I13" s="81" t="s">
        <v>114</v>
      </c>
      <c r="J13" s="43"/>
      <c r="K13" s="43" t="s">
        <v>36</v>
      </c>
      <c r="L13" s="43"/>
      <c r="M13" s="43" t="s">
        <v>36</v>
      </c>
      <c r="N13" s="43"/>
      <c r="O13" s="81" t="s">
        <v>117</v>
      </c>
      <c r="P13" s="43"/>
      <c r="Q13" s="245" t="s">
        <v>84</v>
      </c>
      <c r="R13" s="248"/>
      <c r="S13" s="249"/>
      <c r="T13" s="54"/>
      <c r="U13" s="136" t="s">
        <v>36</v>
      </c>
      <c r="V13" s="136"/>
      <c r="W13" s="137"/>
    </row>
    <row r="14" spans="1:23" ht="120" x14ac:dyDescent="0.25">
      <c r="A14" s="103" t="s">
        <v>23</v>
      </c>
      <c r="B14" s="3" t="s">
        <v>38</v>
      </c>
      <c r="C14" s="43" t="s">
        <v>36</v>
      </c>
      <c r="D14" s="4" t="s">
        <v>55</v>
      </c>
      <c r="E14" s="4" t="s">
        <v>36</v>
      </c>
      <c r="F14" s="4" t="s">
        <v>64</v>
      </c>
      <c r="G14" s="4" t="s">
        <v>36</v>
      </c>
      <c r="H14" s="4"/>
      <c r="I14" s="81" t="s">
        <v>115</v>
      </c>
      <c r="J14" s="4"/>
      <c r="K14" s="4" t="s">
        <v>36</v>
      </c>
      <c r="L14" s="4"/>
      <c r="M14" s="4" t="s">
        <v>36</v>
      </c>
      <c r="N14" s="4"/>
      <c r="O14" s="4" t="s">
        <v>36</v>
      </c>
      <c r="P14" s="43"/>
      <c r="Q14" s="138" t="s">
        <v>78</v>
      </c>
      <c r="R14" s="139"/>
      <c r="S14" s="218"/>
      <c r="T14" s="54"/>
      <c r="U14" s="136" t="s">
        <v>36</v>
      </c>
      <c r="V14" s="136"/>
      <c r="W14" s="137"/>
    </row>
    <row r="15" spans="1:23" ht="15.75" thickBot="1" x14ac:dyDescent="0.3">
      <c r="A15" s="103" t="s">
        <v>21</v>
      </c>
      <c r="B15" s="3" t="s">
        <v>41</v>
      </c>
      <c r="C15" s="4" t="s">
        <v>36</v>
      </c>
      <c r="D15" s="4" t="s">
        <v>56</v>
      </c>
      <c r="E15" s="4" t="s">
        <v>36</v>
      </c>
      <c r="F15" s="4" t="s">
        <v>66</v>
      </c>
      <c r="G15" s="84" t="s">
        <v>36</v>
      </c>
      <c r="H15" s="4"/>
      <c r="I15" s="4" t="s">
        <v>36</v>
      </c>
      <c r="J15" s="4"/>
      <c r="K15" s="4" t="s">
        <v>36</v>
      </c>
      <c r="L15" s="4"/>
      <c r="M15" s="4" t="s">
        <v>36</v>
      </c>
      <c r="N15" s="4"/>
      <c r="O15" s="41" t="s">
        <v>36</v>
      </c>
      <c r="P15" s="4"/>
      <c r="Q15" s="138" t="s">
        <v>36</v>
      </c>
      <c r="R15" s="139"/>
      <c r="S15" s="218"/>
      <c r="T15" s="54"/>
      <c r="U15" s="138" t="s">
        <v>36</v>
      </c>
      <c r="V15" s="139"/>
      <c r="W15" s="140"/>
    </row>
    <row r="16" spans="1:23" ht="89.25" customHeight="1" x14ac:dyDescent="0.25">
      <c r="A16" s="101" t="s">
        <v>22</v>
      </c>
      <c r="B16" s="74" t="s">
        <v>42</v>
      </c>
      <c r="C16" s="79" t="s">
        <v>36</v>
      </c>
      <c r="D16" s="75" t="s">
        <v>57</v>
      </c>
      <c r="E16" s="83" t="s">
        <v>36</v>
      </c>
      <c r="F16" s="75" t="s">
        <v>67</v>
      </c>
      <c r="G16" s="79" t="s">
        <v>36</v>
      </c>
      <c r="H16" s="75"/>
      <c r="I16" s="79" t="s">
        <v>36</v>
      </c>
      <c r="J16" s="76"/>
      <c r="K16" s="87" t="s">
        <v>94</v>
      </c>
      <c r="L16" s="76"/>
      <c r="M16" s="79" t="s">
        <v>36</v>
      </c>
      <c r="N16" s="76"/>
      <c r="O16" s="87" t="s">
        <v>103</v>
      </c>
      <c r="P16" s="76"/>
      <c r="Q16" s="138" t="s">
        <v>36</v>
      </c>
      <c r="R16" s="139"/>
      <c r="S16" s="218"/>
      <c r="T16" s="76"/>
      <c r="U16" s="138" t="s">
        <v>36</v>
      </c>
      <c r="V16" s="139"/>
      <c r="W16" s="140"/>
    </row>
    <row r="17" spans="1:23" s="107" customFormat="1" ht="29.25" customHeight="1" x14ac:dyDescent="0.25">
      <c r="A17" s="101" t="s">
        <v>24</v>
      </c>
      <c r="B17" s="43" t="s">
        <v>44</v>
      </c>
      <c r="C17" s="43" t="s">
        <v>36</v>
      </c>
      <c r="D17" s="43" t="s">
        <v>58</v>
      </c>
      <c r="E17" s="43" t="s">
        <v>36</v>
      </c>
      <c r="F17" s="43" t="s">
        <v>68</v>
      </c>
      <c r="G17" s="43" t="s">
        <v>36</v>
      </c>
      <c r="H17" s="43"/>
      <c r="I17" s="43" t="s">
        <v>36</v>
      </c>
      <c r="J17" s="43"/>
      <c r="K17" s="43" t="s">
        <v>36</v>
      </c>
      <c r="L17" s="43"/>
      <c r="M17" s="43" t="s">
        <v>36</v>
      </c>
      <c r="N17" s="43"/>
      <c r="O17" s="43" t="s">
        <v>36</v>
      </c>
      <c r="P17" s="86"/>
      <c r="Q17" s="250" t="s">
        <v>85</v>
      </c>
      <c r="R17" s="250"/>
      <c r="S17" s="250"/>
      <c r="T17" s="86"/>
      <c r="U17" s="136" t="s">
        <v>36</v>
      </c>
      <c r="V17" s="136"/>
      <c r="W17" s="137"/>
    </row>
    <row r="18" spans="1:23" ht="45.75" thickBot="1" x14ac:dyDescent="0.3">
      <c r="A18" s="104" t="s">
        <v>25</v>
      </c>
      <c r="B18" s="77" t="s">
        <v>43</v>
      </c>
      <c r="C18" s="41" t="s">
        <v>36</v>
      </c>
      <c r="D18" s="41" t="s">
        <v>59</v>
      </c>
      <c r="E18" s="41" t="s">
        <v>36</v>
      </c>
      <c r="F18" s="41"/>
      <c r="G18" s="82" t="s">
        <v>69</v>
      </c>
      <c r="H18" s="41"/>
      <c r="I18" s="41" t="s">
        <v>36</v>
      </c>
      <c r="J18" s="78"/>
      <c r="K18" s="41" t="s">
        <v>36</v>
      </c>
      <c r="L18" s="78"/>
      <c r="M18" s="41" t="s">
        <v>36</v>
      </c>
      <c r="N18" s="78"/>
      <c r="O18" s="41" t="s">
        <v>36</v>
      </c>
      <c r="P18" s="78"/>
      <c r="Q18" s="251" t="s">
        <v>86</v>
      </c>
      <c r="R18" s="251"/>
      <c r="S18" s="251"/>
      <c r="T18" s="78"/>
      <c r="U18" s="213" t="s">
        <v>36</v>
      </c>
      <c r="V18" s="213"/>
      <c r="W18" s="214"/>
    </row>
    <row r="19" spans="1:23" ht="19.5" thickBot="1" x14ac:dyDescent="0.35">
      <c r="A19" s="40" t="s">
        <v>4</v>
      </c>
      <c r="B19" s="129" t="s">
        <v>36</v>
      </c>
      <c r="C19" s="130"/>
      <c r="D19" s="127" t="s">
        <v>70</v>
      </c>
      <c r="E19" s="128"/>
      <c r="F19" s="127" t="s">
        <v>70</v>
      </c>
      <c r="G19" s="128"/>
      <c r="H19" s="127" t="s">
        <v>70</v>
      </c>
      <c r="I19" s="128"/>
      <c r="J19" s="127" t="s">
        <v>70</v>
      </c>
      <c r="K19" s="128"/>
      <c r="L19" s="129" t="s">
        <v>36</v>
      </c>
      <c r="M19" s="130"/>
      <c r="N19" s="127" t="s">
        <v>70</v>
      </c>
      <c r="O19" s="128"/>
      <c r="P19" s="127" t="s">
        <v>70</v>
      </c>
      <c r="Q19" s="131"/>
      <c r="R19" s="131"/>
      <c r="S19" s="128"/>
      <c r="T19" s="212" t="s">
        <v>36</v>
      </c>
      <c r="U19" s="212"/>
      <c r="V19" s="212"/>
      <c r="W19" s="130"/>
    </row>
    <row r="20" spans="1:23" ht="19.5" thickBot="1" x14ac:dyDescent="0.35">
      <c r="A20" s="20"/>
      <c r="B20" s="22"/>
      <c r="C20" s="22"/>
      <c r="D20" s="89"/>
      <c r="E20" s="89"/>
      <c r="F20" s="89"/>
      <c r="G20" s="89"/>
      <c r="H20" s="89"/>
      <c r="I20" s="89"/>
      <c r="J20" s="89"/>
      <c r="K20" s="89"/>
      <c r="L20" s="89"/>
      <c r="M20" s="89"/>
      <c r="N20" s="89"/>
      <c r="O20" s="89"/>
      <c r="P20" s="202" t="s">
        <v>80</v>
      </c>
      <c r="Q20" s="209"/>
      <c r="R20" s="202" t="s">
        <v>79</v>
      </c>
      <c r="S20" s="203"/>
      <c r="T20" s="202" t="s">
        <v>110</v>
      </c>
      <c r="U20" s="209"/>
      <c r="V20" s="202" t="s">
        <v>109</v>
      </c>
      <c r="W20" s="209"/>
    </row>
    <row r="21" spans="1:23" ht="18.75" x14ac:dyDescent="0.3">
      <c r="A21" s="23" t="s">
        <v>12</v>
      </c>
      <c r="B21" s="148">
        <v>2740746659</v>
      </c>
      <c r="C21" s="162"/>
      <c r="D21" s="148">
        <v>3507538168</v>
      </c>
      <c r="E21" s="149"/>
      <c r="F21" s="148">
        <v>6176929718</v>
      </c>
      <c r="G21" s="149"/>
      <c r="H21" s="148">
        <v>11348782641</v>
      </c>
      <c r="I21" s="149"/>
      <c r="J21" s="148">
        <v>3324074934</v>
      </c>
      <c r="K21" s="149"/>
      <c r="L21" s="148">
        <v>19288233611</v>
      </c>
      <c r="M21" s="149"/>
      <c r="N21" s="148">
        <v>2472369984</v>
      </c>
      <c r="O21" s="149"/>
      <c r="P21" s="204">
        <v>22755347896</v>
      </c>
      <c r="Q21" s="210"/>
      <c r="R21" s="204">
        <v>15320311723</v>
      </c>
      <c r="S21" s="205"/>
      <c r="T21" s="148">
        <v>1465940067</v>
      </c>
      <c r="U21" s="149"/>
      <c r="V21" s="148">
        <v>9015655702</v>
      </c>
      <c r="W21" s="149"/>
    </row>
    <row r="22" spans="1:23" ht="18.75" x14ac:dyDescent="0.3">
      <c r="A22" s="24" t="s">
        <v>13</v>
      </c>
      <c r="B22" s="150">
        <v>2383786747</v>
      </c>
      <c r="C22" s="163"/>
      <c r="D22" s="150">
        <v>3091708265</v>
      </c>
      <c r="E22" s="151"/>
      <c r="F22" s="150">
        <v>1794541637</v>
      </c>
      <c r="G22" s="151"/>
      <c r="H22" s="150">
        <v>10595590323</v>
      </c>
      <c r="I22" s="151"/>
      <c r="J22" s="150">
        <v>2001558863</v>
      </c>
      <c r="K22" s="151"/>
      <c r="L22" s="150">
        <v>17634393899</v>
      </c>
      <c r="M22" s="151"/>
      <c r="N22" s="150">
        <v>2186596009</v>
      </c>
      <c r="O22" s="151"/>
      <c r="P22" s="206">
        <v>15231934470</v>
      </c>
      <c r="Q22" s="211"/>
      <c r="R22" s="206">
        <v>13996762327</v>
      </c>
      <c r="S22" s="207"/>
      <c r="T22" s="219">
        <v>1301331048</v>
      </c>
      <c r="U22" s="220"/>
      <c r="V22" s="150">
        <v>7512910219</v>
      </c>
      <c r="W22" s="151"/>
    </row>
    <row r="23" spans="1:23" ht="18.75" x14ac:dyDescent="0.3">
      <c r="A23" s="24" t="s">
        <v>14</v>
      </c>
      <c r="B23" s="150">
        <v>1624446977</v>
      </c>
      <c r="C23" s="163"/>
      <c r="D23" s="150">
        <v>1796538011</v>
      </c>
      <c r="E23" s="151"/>
      <c r="F23" s="150">
        <v>1080739834</v>
      </c>
      <c r="G23" s="151"/>
      <c r="H23" s="150">
        <v>4954057523</v>
      </c>
      <c r="I23" s="151"/>
      <c r="J23" s="150">
        <v>1652049750</v>
      </c>
      <c r="K23" s="151"/>
      <c r="L23" s="150">
        <v>11566844138</v>
      </c>
      <c r="M23" s="151"/>
      <c r="N23" s="150">
        <v>1336049348</v>
      </c>
      <c r="O23" s="151"/>
      <c r="P23" s="206">
        <v>12013087049</v>
      </c>
      <c r="Q23" s="211"/>
      <c r="R23" s="206">
        <v>12264983584</v>
      </c>
      <c r="S23" s="207"/>
      <c r="T23" s="150">
        <v>777266620</v>
      </c>
      <c r="U23" s="151"/>
      <c r="V23" s="150">
        <v>6097288967</v>
      </c>
      <c r="W23" s="151"/>
    </row>
    <row r="24" spans="1:23" ht="18.75" x14ac:dyDescent="0.3">
      <c r="A24" s="24" t="s">
        <v>15</v>
      </c>
      <c r="B24" s="150">
        <v>1221056758</v>
      </c>
      <c r="C24" s="163"/>
      <c r="D24" s="150">
        <v>922638776</v>
      </c>
      <c r="E24" s="151"/>
      <c r="F24" s="150">
        <v>236026900</v>
      </c>
      <c r="G24" s="151"/>
      <c r="H24" s="150">
        <v>1595894733</v>
      </c>
      <c r="I24" s="151"/>
      <c r="J24" s="150">
        <v>603861135</v>
      </c>
      <c r="K24" s="151"/>
      <c r="L24" s="150">
        <v>7443973764</v>
      </c>
      <c r="M24" s="151"/>
      <c r="N24" s="150">
        <v>1336049348</v>
      </c>
      <c r="O24" s="151"/>
      <c r="P24" s="206">
        <v>7391442987</v>
      </c>
      <c r="Q24" s="211"/>
      <c r="R24" s="206">
        <v>9426911094</v>
      </c>
      <c r="S24" s="207"/>
      <c r="T24" s="150">
        <v>777266620</v>
      </c>
      <c r="U24" s="151"/>
      <c r="V24" s="150">
        <v>1758677141</v>
      </c>
      <c r="W24" s="151"/>
    </row>
    <row r="25" spans="1:23" ht="19.5" thickBot="1" x14ac:dyDescent="0.35">
      <c r="A25" s="25" t="s">
        <v>16</v>
      </c>
      <c r="B25" s="152">
        <v>1116299682</v>
      </c>
      <c r="C25" s="164"/>
      <c r="D25" s="152">
        <v>1711000157</v>
      </c>
      <c r="E25" s="153"/>
      <c r="F25" s="152">
        <v>5096189884</v>
      </c>
      <c r="G25" s="153"/>
      <c r="H25" s="152">
        <v>6394725118</v>
      </c>
      <c r="I25" s="153"/>
      <c r="J25" s="152">
        <v>1672025184</v>
      </c>
      <c r="K25" s="153"/>
      <c r="L25" s="152">
        <v>7721389473</v>
      </c>
      <c r="M25" s="153"/>
      <c r="N25" s="152">
        <v>1136320636</v>
      </c>
      <c r="O25" s="153"/>
      <c r="P25" s="200">
        <v>10742260847</v>
      </c>
      <c r="Q25" s="208"/>
      <c r="R25" s="200">
        <v>3055328139</v>
      </c>
      <c r="S25" s="201"/>
      <c r="T25" s="152">
        <v>688673447</v>
      </c>
      <c r="U25" s="153"/>
      <c r="V25" s="152">
        <v>2918366735</v>
      </c>
      <c r="W25" s="153"/>
    </row>
    <row r="26" spans="1:23" ht="19.5" thickBot="1" x14ac:dyDescent="0.35">
      <c r="A26" s="25" t="s">
        <v>32</v>
      </c>
      <c r="B26" s="152">
        <v>324188108</v>
      </c>
      <c r="C26" s="164"/>
      <c r="D26" s="152">
        <v>273608348</v>
      </c>
      <c r="E26" s="153"/>
      <c r="F26" s="152">
        <v>664288876</v>
      </c>
      <c r="G26" s="153"/>
      <c r="H26" s="152">
        <v>1713554469</v>
      </c>
      <c r="I26" s="153"/>
      <c r="J26" s="152">
        <v>401750904</v>
      </c>
      <c r="K26" s="153"/>
      <c r="L26" s="152">
        <v>7279038036</v>
      </c>
      <c r="M26" s="153"/>
      <c r="N26" s="152">
        <v>111300963</v>
      </c>
      <c r="O26" s="153"/>
      <c r="P26" s="200">
        <v>2341829630</v>
      </c>
      <c r="Q26" s="208"/>
      <c r="R26" s="200">
        <v>1840914981</v>
      </c>
      <c r="S26" s="201"/>
      <c r="T26" s="152">
        <v>412911847</v>
      </c>
      <c r="U26" s="153"/>
      <c r="V26" s="152">
        <v>1862666217</v>
      </c>
      <c r="W26" s="153"/>
    </row>
    <row r="27" spans="1:23" ht="19.5" thickBot="1" x14ac:dyDescent="0.35">
      <c r="A27" s="21"/>
      <c r="B27" s="19"/>
      <c r="C27" s="19"/>
      <c r="D27" s="19"/>
      <c r="E27" s="19"/>
      <c r="F27" s="19"/>
      <c r="G27" s="19"/>
      <c r="H27" s="19"/>
      <c r="I27" s="19"/>
      <c r="J27" s="19"/>
      <c r="K27" s="19"/>
      <c r="L27" s="19"/>
      <c r="M27" s="19"/>
      <c r="N27" s="19"/>
      <c r="O27" s="19"/>
      <c r="P27" s="19"/>
      <c r="Q27" s="19"/>
      <c r="R27" s="19"/>
      <c r="S27" s="19"/>
      <c r="T27" s="19">
        <v>90</v>
      </c>
      <c r="U27" s="19"/>
      <c r="V27" s="19"/>
      <c r="W27" s="19">
        <v>10</v>
      </c>
    </row>
    <row r="28" spans="1:23" ht="15.75" thickBot="1" x14ac:dyDescent="0.3">
      <c r="A28" s="167" t="s">
        <v>5</v>
      </c>
      <c r="B28" s="168"/>
      <c r="C28" s="168"/>
      <c r="D28" s="168"/>
      <c r="E28" s="168"/>
      <c r="F28" s="168"/>
      <c r="G28" s="168"/>
      <c r="H28" s="168"/>
      <c r="I28" s="168"/>
      <c r="J28" s="168"/>
      <c r="K28" s="168"/>
      <c r="L28" s="168"/>
      <c r="M28" s="168"/>
      <c r="N28" s="168"/>
      <c r="O28" s="168"/>
      <c r="P28" s="168"/>
      <c r="Q28" s="168"/>
      <c r="R28" s="168"/>
      <c r="S28" s="168"/>
      <c r="T28" s="168"/>
      <c r="U28" s="168"/>
      <c r="V28" s="168"/>
      <c r="W28" s="169"/>
    </row>
    <row r="29" spans="1:23" s="108" customFormat="1" ht="30" x14ac:dyDescent="0.25">
      <c r="A29" s="111" t="s">
        <v>26</v>
      </c>
      <c r="B29" s="117"/>
      <c r="C29" s="118">
        <f>+B22-B24</f>
        <v>1162729989</v>
      </c>
      <c r="D29" s="119"/>
      <c r="E29" s="119">
        <f>+D22-D24</f>
        <v>2169069489</v>
      </c>
      <c r="F29" s="119"/>
      <c r="G29" s="119">
        <f>+F22-F24</f>
        <v>1558514737</v>
      </c>
      <c r="H29" s="120"/>
      <c r="I29" s="119">
        <f>+H22-H24</f>
        <v>8999695590</v>
      </c>
      <c r="J29" s="120"/>
      <c r="K29" s="119">
        <f>+J22-J24</f>
        <v>1397697728</v>
      </c>
      <c r="L29" s="119"/>
      <c r="M29" s="119">
        <f>+L22-L24</f>
        <v>10190420135</v>
      </c>
      <c r="N29" s="119"/>
      <c r="O29" s="119">
        <f>+N22-N24</f>
        <v>850546661</v>
      </c>
      <c r="P29" s="117"/>
      <c r="Q29" s="187">
        <f>+(Q49*0.75)+(R49*0.25)</f>
        <v>7022831420.5</v>
      </c>
      <c r="R29" s="187"/>
      <c r="S29" s="188"/>
      <c r="T29" s="121"/>
      <c r="U29" s="187">
        <f>+(U49*0.9)+(V49*0.1)</f>
        <v>1047081293</v>
      </c>
      <c r="V29" s="187"/>
      <c r="W29" s="188"/>
    </row>
    <row r="30" spans="1:23" s="109" customFormat="1" ht="21" customHeight="1" x14ac:dyDescent="0.25">
      <c r="A30" s="30" t="s">
        <v>27</v>
      </c>
      <c r="B30" s="33"/>
      <c r="C30" s="6">
        <f>+B22/B24</f>
        <v>1.9522325488820562</v>
      </c>
      <c r="D30" s="7"/>
      <c r="E30" s="8">
        <f>+D22/D24</f>
        <v>3.3509411759212688</v>
      </c>
      <c r="F30" s="5"/>
      <c r="G30" s="9">
        <f>+F22/F24</f>
        <v>7.6031233600915824</v>
      </c>
      <c r="H30" s="7"/>
      <c r="I30" s="9">
        <f>+H22/H24</f>
        <v>6.6392789598861341</v>
      </c>
      <c r="J30" s="7"/>
      <c r="K30" s="9">
        <f>+J22/J24</f>
        <v>3.314601233609777</v>
      </c>
      <c r="L30" s="5"/>
      <c r="M30" s="9">
        <f>+L22/L24</f>
        <v>2.3689489589931338</v>
      </c>
      <c r="N30" s="5"/>
      <c r="O30" s="9">
        <f>+N22/N24</f>
        <v>1.6366132076432853</v>
      </c>
      <c r="P30" s="33"/>
      <c r="Q30" s="189">
        <f>+(Q50*0.75)+(R50*0.25)</f>
        <v>1.9167559996002523</v>
      </c>
      <c r="R30" s="189"/>
      <c r="S30" s="190"/>
      <c r="T30" s="44"/>
      <c r="U30" s="189">
        <f>+(U50*0.9)+(V50*0.1)</f>
        <v>1.9340071968793549</v>
      </c>
      <c r="V30" s="189"/>
      <c r="W30" s="190"/>
    </row>
    <row r="31" spans="1:23" s="110" customFormat="1" x14ac:dyDescent="0.25">
      <c r="A31" s="31" t="s">
        <v>7</v>
      </c>
      <c r="B31" s="33"/>
      <c r="C31" s="10">
        <f>+B23/B21</f>
        <v>0.59270234688262002</v>
      </c>
      <c r="D31" s="7"/>
      <c r="E31" s="38">
        <f>+D23/D21</f>
        <v>0.51219343167529574</v>
      </c>
      <c r="F31" s="5"/>
      <c r="G31" s="38">
        <f>+F23/F21</f>
        <v>0.17496391951014911</v>
      </c>
      <c r="H31" s="7"/>
      <c r="I31" s="38">
        <f>+H23/H21</f>
        <v>0.43652765937223664</v>
      </c>
      <c r="J31" s="7"/>
      <c r="K31" s="38">
        <f>+J23/J21</f>
        <v>0.49699533939567919</v>
      </c>
      <c r="L31" s="5"/>
      <c r="M31" s="38">
        <f>+L23/L21</f>
        <v>0.5996839509141717</v>
      </c>
      <c r="N31" s="5"/>
      <c r="O31" s="38">
        <f>+N23/N21</f>
        <v>0.54039215677518915</v>
      </c>
      <c r="P31" s="33"/>
      <c r="Q31" s="191">
        <f>+(Q51*0.75)+(R51*0.25)</f>
        <v>0.59608528814883532</v>
      </c>
      <c r="R31" s="191"/>
      <c r="S31" s="192"/>
      <c r="T31" s="45"/>
      <c r="U31" s="233">
        <f>+(U51*0.9)+(V51*0.1)</f>
        <v>0.54482548040419831</v>
      </c>
      <c r="V31" s="233"/>
      <c r="W31" s="234"/>
    </row>
    <row r="32" spans="1:23" s="108" customFormat="1" ht="30.75" thickBot="1" x14ac:dyDescent="0.3">
      <c r="A32" s="32" t="s">
        <v>28</v>
      </c>
      <c r="B32" s="34"/>
      <c r="C32" s="35">
        <f>+B25</f>
        <v>1116299682</v>
      </c>
      <c r="D32" s="35"/>
      <c r="E32" s="35">
        <f>+D25</f>
        <v>1711000157</v>
      </c>
      <c r="F32" s="35"/>
      <c r="G32" s="35">
        <f>+F25</f>
        <v>5096189884</v>
      </c>
      <c r="H32" s="36"/>
      <c r="I32" s="35">
        <f>+H25</f>
        <v>6394725118</v>
      </c>
      <c r="J32" s="7"/>
      <c r="K32" s="35">
        <f>+J25</f>
        <v>1672025184</v>
      </c>
      <c r="L32" s="35"/>
      <c r="M32" s="35">
        <f>+L25</f>
        <v>7721389473</v>
      </c>
      <c r="N32" s="35"/>
      <c r="O32" s="35">
        <f>+N25</f>
        <v>1136320636</v>
      </c>
      <c r="P32" s="34"/>
      <c r="Q32" s="193">
        <f>+(Q52*0.75)+(R52*0.25)</f>
        <v>8820527670</v>
      </c>
      <c r="R32" s="193"/>
      <c r="S32" s="194"/>
      <c r="T32" s="46"/>
      <c r="U32" s="193">
        <f>+(U52*0.9)+(V52*0.1)</f>
        <v>911642775.80000007</v>
      </c>
      <c r="V32" s="193"/>
      <c r="W32" s="194"/>
    </row>
    <row r="33" spans="1:23" s="108" customFormat="1" ht="19.5" thickBot="1" x14ac:dyDescent="0.3">
      <c r="A33" s="37" t="s">
        <v>4</v>
      </c>
      <c r="B33" s="165" t="s">
        <v>36</v>
      </c>
      <c r="C33" s="166"/>
      <c r="D33" s="165" t="s">
        <v>36</v>
      </c>
      <c r="E33" s="166"/>
      <c r="F33" s="165" t="s">
        <v>36</v>
      </c>
      <c r="G33" s="166"/>
      <c r="H33" s="165" t="s">
        <v>36</v>
      </c>
      <c r="I33" s="166"/>
      <c r="J33" s="165" t="s">
        <v>36</v>
      </c>
      <c r="K33" s="166"/>
      <c r="L33" s="165" t="s">
        <v>36</v>
      </c>
      <c r="M33" s="166"/>
      <c r="N33" s="165" t="s">
        <v>36</v>
      </c>
      <c r="O33" s="166"/>
      <c r="P33" s="165" t="s">
        <v>36</v>
      </c>
      <c r="Q33" s="195"/>
      <c r="R33" s="195"/>
      <c r="S33" s="166"/>
      <c r="T33" s="165" t="s">
        <v>36</v>
      </c>
      <c r="U33" s="195"/>
      <c r="V33" s="195"/>
      <c r="W33" s="166"/>
    </row>
    <row r="35" spans="1:23" ht="15.75" thickBot="1" x14ac:dyDescent="0.3">
      <c r="C35" s="12"/>
      <c r="G35" s="13"/>
    </row>
    <row r="36" spans="1:23" ht="15.75" thickBot="1" x14ac:dyDescent="0.3">
      <c r="A36" s="167" t="s">
        <v>29</v>
      </c>
      <c r="B36" s="168"/>
      <c r="C36" s="168"/>
      <c r="D36" s="168"/>
      <c r="E36" s="168"/>
      <c r="F36" s="168"/>
      <c r="G36" s="168"/>
      <c r="H36" s="168"/>
      <c r="I36" s="168"/>
      <c r="J36" s="168"/>
      <c r="K36" s="168"/>
      <c r="L36" s="168"/>
      <c r="M36" s="168"/>
      <c r="N36" s="168"/>
      <c r="O36" s="168"/>
      <c r="P36" s="168"/>
      <c r="Q36" s="168"/>
      <c r="R36" s="168"/>
      <c r="S36" s="168"/>
      <c r="T36" s="168"/>
      <c r="U36" s="168"/>
      <c r="V36" s="168"/>
      <c r="W36" s="169"/>
    </row>
    <row r="37" spans="1:23" x14ac:dyDescent="0.25">
      <c r="A37" s="111" t="s">
        <v>31</v>
      </c>
      <c r="B37" s="112"/>
      <c r="C37" s="113">
        <f>(B26/B25)</f>
        <v>0.29041315090153363</v>
      </c>
      <c r="D37" s="114"/>
      <c r="E37" s="113">
        <f>(D26/D25)</f>
        <v>0.15991135177902852</v>
      </c>
      <c r="F37" s="114"/>
      <c r="G37" s="113">
        <f>(F26/F25)</f>
        <v>0.13035010294369165</v>
      </c>
      <c r="H37" s="114"/>
      <c r="I37" s="113">
        <f>(H26/H25)</f>
        <v>0.26796374158079955</v>
      </c>
      <c r="J37" s="114"/>
      <c r="K37" s="113">
        <f>(J26/J25)</f>
        <v>0.24027802203247198</v>
      </c>
      <c r="L37" s="114"/>
      <c r="M37" s="113">
        <f>(L26/L25)</f>
        <v>0.94271090215733766</v>
      </c>
      <c r="N37" s="114"/>
      <c r="O37" s="113">
        <f>(N26/N25)</f>
        <v>9.794855384462102E-2</v>
      </c>
      <c r="P37" s="114"/>
      <c r="Q37" s="196">
        <f>(((P26/P25)*0.85)+((R26/R25)*0.25))</f>
        <v>0.3359328543032703</v>
      </c>
      <c r="R37" s="197"/>
      <c r="S37" s="114"/>
      <c r="T37" s="114"/>
      <c r="U37" s="196">
        <f>(((T26/T25)*0.9)+((V26/V25)*0.1))</f>
        <v>0.60344374671039991</v>
      </c>
      <c r="V37" s="197"/>
      <c r="W37" s="115"/>
    </row>
    <row r="38" spans="1:23" ht="15.75" thickBot="1" x14ac:dyDescent="0.3">
      <c r="A38" s="29" t="s">
        <v>30</v>
      </c>
      <c r="B38" s="71"/>
      <c r="C38" s="80">
        <f>(B26/B21)</f>
        <v>0.11828459479661815</v>
      </c>
      <c r="D38" s="72"/>
      <c r="E38" s="80">
        <f>(D26/D21)</f>
        <v>7.8005807747492481E-2</v>
      </c>
      <c r="F38" s="72"/>
      <c r="G38" s="80">
        <f>(F26/F21)</f>
        <v>0.10754353802411193</v>
      </c>
      <c r="H38" s="72"/>
      <c r="I38" s="80">
        <f>(H26/H21)</f>
        <v>0.15099015667190624</v>
      </c>
      <c r="J38" s="72"/>
      <c r="K38" s="80">
        <f>(J26/J21)</f>
        <v>0.12086096492312108</v>
      </c>
      <c r="L38" s="72"/>
      <c r="M38" s="80">
        <f>(L26/L21)</f>
        <v>0.3773823037817623</v>
      </c>
      <c r="N38" s="72"/>
      <c r="O38" s="80">
        <f>(N26/N21)</f>
        <v>4.5017923579515513E-2</v>
      </c>
      <c r="P38" s="72"/>
      <c r="Q38" s="198">
        <f>(((P26/P21)*0.85)+((R26/R21)*0.25))</f>
        <v>0.11751679752163552</v>
      </c>
      <c r="R38" s="199"/>
      <c r="S38" s="72"/>
      <c r="T38" s="72"/>
      <c r="U38" s="198">
        <f>(((T26/T21)*0.85)+((V26/V21)*0.25))</f>
        <v>0.2910706751295612</v>
      </c>
      <c r="V38" s="199"/>
      <c r="W38" s="116"/>
    </row>
    <row r="39" spans="1:23" ht="19.5" thickBot="1" x14ac:dyDescent="0.3">
      <c r="A39" s="37" t="s">
        <v>4</v>
      </c>
      <c r="B39" s="235" t="s">
        <v>36</v>
      </c>
      <c r="C39" s="236"/>
      <c r="D39" s="154" t="s">
        <v>36</v>
      </c>
      <c r="E39" s="155"/>
      <c r="F39" s="154" t="s">
        <v>36</v>
      </c>
      <c r="G39" s="155"/>
      <c r="H39" s="154" t="s">
        <v>36</v>
      </c>
      <c r="I39" s="155"/>
      <c r="J39" s="154" t="s">
        <v>36</v>
      </c>
      <c r="K39" s="155"/>
      <c r="L39" s="154" t="s">
        <v>36</v>
      </c>
      <c r="M39" s="155"/>
      <c r="N39" s="154" t="s">
        <v>36</v>
      </c>
      <c r="O39" s="155"/>
      <c r="P39" s="154" t="s">
        <v>36</v>
      </c>
      <c r="Q39" s="172"/>
      <c r="R39" s="172"/>
      <c r="S39" s="155"/>
      <c r="T39" s="154" t="s">
        <v>36</v>
      </c>
      <c r="U39" s="172"/>
      <c r="V39" s="172"/>
      <c r="W39" s="155"/>
    </row>
    <row r="40" spans="1:23" ht="15.75" thickBot="1" x14ac:dyDescent="0.3">
      <c r="C40" s="12"/>
      <c r="G40" s="13"/>
    </row>
    <row r="41" spans="1:23" ht="19.5" thickBot="1" x14ac:dyDescent="0.3">
      <c r="A41" s="37" t="s">
        <v>47</v>
      </c>
      <c r="B41" s="173">
        <v>202462910</v>
      </c>
      <c r="C41" s="175"/>
      <c r="D41" s="173">
        <v>221783232</v>
      </c>
      <c r="E41" s="175"/>
      <c r="F41" s="173">
        <v>204667397</v>
      </c>
      <c r="G41" s="175"/>
      <c r="H41" s="173"/>
      <c r="I41" s="175"/>
      <c r="J41" s="173"/>
      <c r="K41" s="175"/>
      <c r="L41" s="173"/>
      <c r="M41" s="175"/>
      <c r="N41" s="173"/>
      <c r="O41" s="175"/>
      <c r="P41" s="173">
        <v>208725322</v>
      </c>
      <c r="Q41" s="174"/>
      <c r="R41" s="174"/>
      <c r="S41" s="175"/>
      <c r="T41" s="173"/>
      <c r="U41" s="174"/>
      <c r="V41" s="174"/>
      <c r="W41" s="175"/>
    </row>
    <row r="42" spans="1:23" ht="15.75" thickBot="1" x14ac:dyDescent="0.3">
      <c r="C42" s="12"/>
      <c r="G42" s="13"/>
    </row>
    <row r="43" spans="1:23" ht="30.75" customHeight="1" thickBot="1" x14ac:dyDescent="0.3">
      <c r="A43" s="26" t="s">
        <v>9</v>
      </c>
      <c r="B43" s="156" t="s">
        <v>33</v>
      </c>
      <c r="C43" s="157"/>
      <c r="D43" s="170" t="s">
        <v>49</v>
      </c>
      <c r="E43" s="171"/>
      <c r="F43" s="170" t="s">
        <v>82</v>
      </c>
      <c r="G43" s="171"/>
      <c r="H43" s="170" t="s">
        <v>88</v>
      </c>
      <c r="I43" s="171"/>
      <c r="J43" s="170" t="s">
        <v>91</v>
      </c>
      <c r="K43" s="171"/>
      <c r="L43" s="170" t="s">
        <v>97</v>
      </c>
      <c r="M43" s="171"/>
      <c r="N43" s="186" t="s">
        <v>102</v>
      </c>
      <c r="O43" s="157"/>
      <c r="P43" s="237" t="s">
        <v>72</v>
      </c>
      <c r="Q43" s="238"/>
      <c r="R43" s="237" t="s">
        <v>77</v>
      </c>
      <c r="S43" s="238"/>
      <c r="T43" s="180" t="s">
        <v>107</v>
      </c>
      <c r="U43" s="181"/>
      <c r="V43" s="170" t="s">
        <v>105</v>
      </c>
      <c r="W43" s="171"/>
    </row>
    <row r="44" spans="1:23" x14ac:dyDescent="0.25">
      <c r="A44" s="27" t="s">
        <v>10</v>
      </c>
      <c r="B44" s="158" t="s">
        <v>34</v>
      </c>
      <c r="C44" s="159"/>
      <c r="D44" s="176" t="s">
        <v>51</v>
      </c>
      <c r="E44" s="177"/>
      <c r="F44" s="176" t="s">
        <v>61</v>
      </c>
      <c r="G44" s="177"/>
      <c r="H44" s="176" t="s">
        <v>90</v>
      </c>
      <c r="I44" s="177"/>
      <c r="J44" s="176" t="s">
        <v>92</v>
      </c>
      <c r="K44" s="177"/>
      <c r="L44" s="176" t="s">
        <v>99</v>
      </c>
      <c r="M44" s="177"/>
      <c r="N44" s="176"/>
      <c r="O44" s="177"/>
      <c r="P44" s="239" t="s">
        <v>73</v>
      </c>
      <c r="Q44" s="240"/>
      <c r="R44" s="239" t="s">
        <v>75</v>
      </c>
      <c r="S44" s="243"/>
      <c r="T44" s="170" t="s">
        <v>111</v>
      </c>
      <c r="U44" s="171"/>
      <c r="V44" s="182" t="s">
        <v>112</v>
      </c>
      <c r="W44" s="177"/>
    </row>
    <row r="45" spans="1:23" ht="15.75" thickBot="1" x14ac:dyDescent="0.3">
      <c r="A45" s="28" t="s">
        <v>11</v>
      </c>
      <c r="B45" s="160" t="s">
        <v>35</v>
      </c>
      <c r="C45" s="161"/>
      <c r="D45" s="178" t="s">
        <v>50</v>
      </c>
      <c r="E45" s="179"/>
      <c r="F45" s="178" t="s">
        <v>62</v>
      </c>
      <c r="G45" s="179"/>
      <c r="H45" s="178" t="s">
        <v>89</v>
      </c>
      <c r="I45" s="179"/>
      <c r="J45" s="178" t="s">
        <v>93</v>
      </c>
      <c r="K45" s="179"/>
      <c r="L45" s="178" t="s">
        <v>98</v>
      </c>
      <c r="M45" s="179"/>
      <c r="N45" s="178" t="s">
        <v>101</v>
      </c>
      <c r="O45" s="179"/>
      <c r="P45" s="241" t="s">
        <v>74</v>
      </c>
      <c r="Q45" s="242"/>
      <c r="R45" s="241" t="s">
        <v>76</v>
      </c>
      <c r="S45" s="244"/>
      <c r="T45" s="185" t="s">
        <v>108</v>
      </c>
      <c r="U45" s="184"/>
      <c r="V45" s="183" t="s">
        <v>106</v>
      </c>
      <c r="W45" s="184"/>
    </row>
    <row r="46" spans="1:23" x14ac:dyDescent="0.25">
      <c r="G46" s="14"/>
      <c r="P46" s="55"/>
      <c r="Q46" s="56"/>
      <c r="R46" s="56"/>
      <c r="S46" s="56"/>
      <c r="T46" s="55"/>
      <c r="U46" s="56"/>
      <c r="V46" s="56"/>
      <c r="W46" s="57"/>
    </row>
    <row r="47" spans="1:23" ht="15.75" thickBot="1" x14ac:dyDescent="0.3">
      <c r="C47" s="16"/>
      <c r="G47" s="14"/>
      <c r="P47" s="58"/>
      <c r="R47" s="42"/>
      <c r="S47" s="42"/>
      <c r="T47" s="58"/>
      <c r="V47" s="42"/>
      <c r="W47" s="59"/>
    </row>
    <row r="48" spans="1:23" ht="19.5" thickBot="1" x14ac:dyDescent="0.35">
      <c r="A48" s="73" t="s">
        <v>45</v>
      </c>
      <c r="B48" s="143">
        <f>+A8*0.4</f>
        <v>713765647.20000005</v>
      </c>
      <c r="C48" s="144"/>
      <c r="D48" s="70"/>
      <c r="E48" s="70"/>
      <c r="F48" s="70"/>
      <c r="G48" s="70"/>
      <c r="H48" s="70"/>
      <c r="I48" s="70"/>
      <c r="J48" s="70"/>
      <c r="K48" s="70"/>
      <c r="L48" s="70"/>
      <c r="M48" s="70"/>
      <c r="N48" s="70"/>
      <c r="O48" s="70"/>
      <c r="P48" s="69"/>
      <c r="Q48" s="69"/>
      <c r="R48" s="69"/>
      <c r="S48" s="69"/>
      <c r="T48" s="69"/>
      <c r="U48" s="69"/>
      <c r="V48" s="69"/>
      <c r="W48" s="69"/>
    </row>
    <row r="49" spans="1:23" ht="19.5" thickBot="1" x14ac:dyDescent="0.35">
      <c r="A49" s="73" t="s">
        <v>46</v>
      </c>
      <c r="B49" s="143">
        <f>+A8*0.5</f>
        <v>892207059</v>
      </c>
      <c r="C49" s="144"/>
      <c r="P49" s="47"/>
      <c r="Q49" s="48">
        <f>+P22-P24</f>
        <v>7840491483</v>
      </c>
      <c r="R49" s="48">
        <f>+R22-R24</f>
        <v>4569851233</v>
      </c>
      <c r="S49" s="63"/>
      <c r="T49" s="47"/>
      <c r="U49" s="48">
        <f>+T22-T24</f>
        <v>524064428</v>
      </c>
      <c r="V49" s="48">
        <f>+V22-V24</f>
        <v>5754233078</v>
      </c>
      <c r="W49" s="60"/>
    </row>
    <row r="50" spans="1:23" x14ac:dyDescent="0.25">
      <c r="A50"/>
      <c r="B50"/>
      <c r="C50" s="17"/>
      <c r="P50" s="49"/>
      <c r="Q50" s="50">
        <f>+P22/P24</f>
        <v>2.0607524805088508</v>
      </c>
      <c r="R50" s="50">
        <f>+R22/R24</f>
        <v>1.484766556874457</v>
      </c>
      <c r="S50" s="64"/>
      <c r="T50" s="49"/>
      <c r="U50" s="66">
        <f>+T22/T24</f>
        <v>1.6742402343226832</v>
      </c>
      <c r="V50" s="50">
        <f>+V22/V24</f>
        <v>4.2719098598893996</v>
      </c>
      <c r="W50" s="61"/>
    </row>
    <row r="51" spans="1:23" x14ac:dyDescent="0.25">
      <c r="A51"/>
      <c r="B51"/>
      <c r="C51" s="17"/>
      <c r="P51" s="49"/>
      <c r="Q51" s="51">
        <f>+P23/P21</f>
        <v>0.52792368211218144</v>
      </c>
      <c r="R51" s="51">
        <f>+R23/R21</f>
        <v>0.80057010625879677</v>
      </c>
      <c r="S51" s="64"/>
      <c r="T51" s="49"/>
      <c r="U51" s="51">
        <f>+T23/T21</f>
        <v>0.53021718793091699</v>
      </c>
      <c r="V51" s="51">
        <f>+V23/V21</f>
        <v>0.67630011266373002</v>
      </c>
      <c r="W51" s="61"/>
    </row>
    <row r="52" spans="1:23" ht="15.75" thickBot="1" x14ac:dyDescent="0.3">
      <c r="A52"/>
      <c r="B52"/>
      <c r="C52" s="17"/>
      <c r="P52" s="52"/>
      <c r="Q52" s="53">
        <f>+P25</f>
        <v>10742260847</v>
      </c>
      <c r="R52" s="53">
        <f>+R25</f>
        <v>3055328139</v>
      </c>
      <c r="S52" s="65"/>
      <c r="T52" s="52"/>
      <c r="U52" s="53">
        <f>+T25</f>
        <v>688673447</v>
      </c>
      <c r="V52" s="53">
        <f>+V25</f>
        <v>2918366735</v>
      </c>
      <c r="W52" s="62"/>
    </row>
  </sheetData>
  <mergeCells count="189">
    <mergeCell ref="B49:C49"/>
    <mergeCell ref="B41:C41"/>
    <mergeCell ref="D41:E41"/>
    <mergeCell ref="F41:G41"/>
    <mergeCell ref="H41:I41"/>
    <mergeCell ref="J41:K41"/>
    <mergeCell ref="L41:M41"/>
    <mergeCell ref="N41:O41"/>
    <mergeCell ref="P41:S41"/>
    <mergeCell ref="P43:Q43"/>
    <mergeCell ref="P44:Q44"/>
    <mergeCell ref="P45:Q45"/>
    <mergeCell ref="R43:S43"/>
    <mergeCell ref="R44:S44"/>
    <mergeCell ref="R45:S45"/>
    <mergeCell ref="D43:E43"/>
    <mergeCell ref="D44:E44"/>
    <mergeCell ref="D45:E45"/>
    <mergeCell ref="T26:U26"/>
    <mergeCell ref="V26:W26"/>
    <mergeCell ref="B7:W7"/>
    <mergeCell ref="B8:W8"/>
    <mergeCell ref="U17:W17"/>
    <mergeCell ref="U29:W29"/>
    <mergeCell ref="U30:W30"/>
    <mergeCell ref="U31:W31"/>
    <mergeCell ref="U32:W32"/>
    <mergeCell ref="T20:U20"/>
    <mergeCell ref="V20:W20"/>
    <mergeCell ref="U16:W16"/>
    <mergeCell ref="T21:U21"/>
    <mergeCell ref="B26:C26"/>
    <mergeCell ref="D26:E26"/>
    <mergeCell ref="F26:G26"/>
    <mergeCell ref="H26:I26"/>
    <mergeCell ref="J26:K26"/>
    <mergeCell ref="L26:M26"/>
    <mergeCell ref="N26:O26"/>
    <mergeCell ref="P26:Q26"/>
    <mergeCell ref="R26:S26"/>
    <mergeCell ref="T25:U25"/>
    <mergeCell ref="V21:W21"/>
    <mergeCell ref="V22:W22"/>
    <mergeCell ref="V23:W23"/>
    <mergeCell ref="V24:W24"/>
    <mergeCell ref="V25:W25"/>
    <mergeCell ref="A1:W1"/>
    <mergeCell ref="A2:W2"/>
    <mergeCell ref="A4:W5"/>
    <mergeCell ref="Q11:S11"/>
    <mergeCell ref="Q12:S12"/>
    <mergeCell ref="Q13:S13"/>
    <mergeCell ref="Q14:S14"/>
    <mergeCell ref="Q15:S15"/>
    <mergeCell ref="Q16:S16"/>
    <mergeCell ref="R24:S24"/>
    <mergeCell ref="T22:U22"/>
    <mergeCell ref="T23:U23"/>
    <mergeCell ref="T24:U24"/>
    <mergeCell ref="R25:S25"/>
    <mergeCell ref="R20:S20"/>
    <mergeCell ref="Q18:S18"/>
    <mergeCell ref="R21:S21"/>
    <mergeCell ref="R22:S22"/>
    <mergeCell ref="R23:S23"/>
    <mergeCell ref="P25:Q25"/>
    <mergeCell ref="P20:Q20"/>
    <mergeCell ref="P21:Q21"/>
    <mergeCell ref="P22:Q22"/>
    <mergeCell ref="P23:Q23"/>
    <mergeCell ref="P24:Q24"/>
    <mergeCell ref="N43:O43"/>
    <mergeCell ref="N44:O44"/>
    <mergeCell ref="N45:O45"/>
    <mergeCell ref="N39:O39"/>
    <mergeCell ref="N33:O33"/>
    <mergeCell ref="Q29:S29"/>
    <mergeCell ref="Q30:S30"/>
    <mergeCell ref="Q31:S31"/>
    <mergeCell ref="Q32:S32"/>
    <mergeCell ref="P33:S33"/>
    <mergeCell ref="P39:S39"/>
    <mergeCell ref="Q37:R37"/>
    <mergeCell ref="Q38:R38"/>
    <mergeCell ref="A36:W36"/>
    <mergeCell ref="B39:C39"/>
    <mergeCell ref="U37:V37"/>
    <mergeCell ref="U38:V38"/>
    <mergeCell ref="T33:W33"/>
    <mergeCell ref="F43:G43"/>
    <mergeCell ref="T39:W39"/>
    <mergeCell ref="T41:W41"/>
    <mergeCell ref="J43:K43"/>
    <mergeCell ref="J44:K44"/>
    <mergeCell ref="J45:K45"/>
    <mergeCell ref="L43:M43"/>
    <mergeCell ref="L44:M44"/>
    <mergeCell ref="L45:M45"/>
    <mergeCell ref="F44:G44"/>
    <mergeCell ref="F45:G45"/>
    <mergeCell ref="H43:I43"/>
    <mergeCell ref="H44:I44"/>
    <mergeCell ref="H45:I45"/>
    <mergeCell ref="F39:G39"/>
    <mergeCell ref="H39:I39"/>
    <mergeCell ref="J39:K39"/>
    <mergeCell ref="L39:M39"/>
    <mergeCell ref="T43:U43"/>
    <mergeCell ref="V43:W43"/>
    <mergeCell ref="V44:W44"/>
    <mergeCell ref="V45:W45"/>
    <mergeCell ref="T44:U44"/>
    <mergeCell ref="T45:U45"/>
    <mergeCell ref="L33:M33"/>
    <mergeCell ref="F23:G23"/>
    <mergeCell ref="F24:G24"/>
    <mergeCell ref="F25:G25"/>
    <mergeCell ref="H21:I21"/>
    <mergeCell ref="H22:I22"/>
    <mergeCell ref="H23:I23"/>
    <mergeCell ref="H24:I24"/>
    <mergeCell ref="H25:I25"/>
    <mergeCell ref="L21:M21"/>
    <mergeCell ref="D33:E33"/>
    <mergeCell ref="F33:G33"/>
    <mergeCell ref="H33:I33"/>
    <mergeCell ref="J33:K33"/>
    <mergeCell ref="D21:E21"/>
    <mergeCell ref="D22:E22"/>
    <mergeCell ref="D23:E23"/>
    <mergeCell ref="D24:E24"/>
    <mergeCell ref="D25:E25"/>
    <mergeCell ref="N21:O21"/>
    <mergeCell ref="N22:O22"/>
    <mergeCell ref="N23:O23"/>
    <mergeCell ref="L23:M23"/>
    <mergeCell ref="L24:M24"/>
    <mergeCell ref="L25:M25"/>
    <mergeCell ref="N24:O24"/>
    <mergeCell ref="N25:O25"/>
    <mergeCell ref="L22:M22"/>
    <mergeCell ref="B48:C48"/>
    <mergeCell ref="A9:A10"/>
    <mergeCell ref="B9:C9"/>
    <mergeCell ref="D9:E9"/>
    <mergeCell ref="F9:G9"/>
    <mergeCell ref="H9:I9"/>
    <mergeCell ref="J21:K21"/>
    <mergeCell ref="J22:K22"/>
    <mergeCell ref="J23:K23"/>
    <mergeCell ref="J24:K24"/>
    <mergeCell ref="J25:K25"/>
    <mergeCell ref="D39:E39"/>
    <mergeCell ref="B43:C43"/>
    <mergeCell ref="B44:C44"/>
    <mergeCell ref="B45:C45"/>
    <mergeCell ref="B21:C21"/>
    <mergeCell ref="B22:C22"/>
    <mergeCell ref="B23:C23"/>
    <mergeCell ref="B24:C24"/>
    <mergeCell ref="B25:C25"/>
    <mergeCell ref="B33:C33"/>
    <mergeCell ref="A28:W28"/>
    <mergeCell ref="F21:G21"/>
    <mergeCell ref="F22:G22"/>
    <mergeCell ref="A3:D3"/>
    <mergeCell ref="P9:S9"/>
    <mergeCell ref="J19:K19"/>
    <mergeCell ref="L19:M19"/>
    <mergeCell ref="Q17:S17"/>
    <mergeCell ref="P19:S19"/>
    <mergeCell ref="T9:W9"/>
    <mergeCell ref="U10:V10"/>
    <mergeCell ref="U11:W11"/>
    <mergeCell ref="U12:W12"/>
    <mergeCell ref="U13:W13"/>
    <mergeCell ref="U14:W14"/>
    <mergeCell ref="U15:W15"/>
    <mergeCell ref="N19:O19"/>
    <mergeCell ref="B19:C19"/>
    <mergeCell ref="D19:E19"/>
    <mergeCell ref="F19:G19"/>
    <mergeCell ref="H19:I19"/>
    <mergeCell ref="J9:K9"/>
    <mergeCell ref="L9:M9"/>
    <mergeCell ref="N9:O9"/>
    <mergeCell ref="Q10:R10"/>
    <mergeCell ref="T19:W19"/>
    <mergeCell ref="U18:W18"/>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B6F1D8D65D9844AF12D9D949509BF5" ma:contentTypeVersion="13" ma:contentTypeDescription="Create a new document." ma:contentTypeScope="" ma:versionID="d844a98c6d0c1aad3aebf13dfbd4db3d">
  <xsd:schema xmlns:xsd="http://www.w3.org/2001/XMLSchema" xmlns:xs="http://www.w3.org/2001/XMLSchema" xmlns:p="http://schemas.microsoft.com/office/2006/metadata/properties" xmlns:ns3="1060ecb5-cac5-4325-94ac-2ee0af32ad5b" xmlns:ns4="6147e714-cf3f-4049-b809-21c8a87a0226" targetNamespace="http://schemas.microsoft.com/office/2006/metadata/properties" ma:root="true" ma:fieldsID="16cc729c0ddcc00e557da030daebe084" ns3:_="" ns4:_="">
    <xsd:import namespace="1060ecb5-cac5-4325-94ac-2ee0af32ad5b"/>
    <xsd:import namespace="6147e714-cf3f-4049-b809-21c8a87a022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0ecb5-cac5-4325-94ac-2ee0af32ad5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47e714-cf3f-4049-b809-21c8a87a022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FE8BD1-F61E-4337-B469-5E61BB4AF841}">
  <ds:schemaRefs>
    <ds:schemaRef ds:uri="http://schemas.microsoft.com/sharepoint/v3/contenttype/forms"/>
  </ds:schemaRefs>
</ds:datastoreItem>
</file>

<file path=customXml/itemProps2.xml><?xml version="1.0" encoding="utf-8"?>
<ds:datastoreItem xmlns:ds="http://schemas.openxmlformats.org/officeDocument/2006/customXml" ds:itemID="{F8FBF09A-AFDC-486F-A1FE-780D8FD66D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0ecb5-cac5-4325-94ac-2ee0af32ad5b"/>
    <ds:schemaRef ds:uri="6147e714-cf3f-4049-b809-21c8a87a02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B65FC4-7653-4B09-ACF6-8093FF19754B}">
  <ds:schemaRefs>
    <ds:schemaRef ds:uri="http://purl.org/dc/terms/"/>
    <ds:schemaRef ds:uri="http://schemas.openxmlformats.org/package/2006/metadata/core-properties"/>
    <ds:schemaRef ds:uri="http://schemas.microsoft.com/office/2006/documentManagement/types"/>
    <ds:schemaRef ds:uri="http://purl.org/dc/elements/1.1/"/>
    <ds:schemaRef ds:uri="1060ecb5-cac5-4325-94ac-2ee0af32ad5b"/>
    <ds:schemaRef ds:uri="http://schemas.microsoft.com/office/infopath/2007/PartnerControls"/>
    <ds:schemaRef ds:uri="http://purl.org/dc/dcmitype/"/>
    <ds:schemaRef ds:uri="6147e714-cf3f-4049-b809-21c8a87a022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Sanchez</dc:creator>
  <cp:lastModifiedBy>Gustavo Delgado</cp:lastModifiedBy>
  <dcterms:created xsi:type="dcterms:W3CDTF">2019-03-19T19:31:45Z</dcterms:created>
  <dcterms:modified xsi:type="dcterms:W3CDTF">2020-05-06T23:19:13Z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0x010100B8B6F1D8D65D9844AF12D9D949509BF5</vt:lpwstr>
  </property>
</Properties>
</file>